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536" tabRatio="863" activeTab="3"/>
  </bookViews>
  <sheets>
    <sheet name="总表-报价汇总表" sheetId="1" r:id="rId1"/>
    <sheet name="表1-装饰工程" sheetId="2" r:id="rId2"/>
    <sheet name="表2-安装工程" sheetId="18" r:id="rId3"/>
    <sheet name="表3-露台工程" sheetId="19" r:id="rId4"/>
    <sheet name="表2-办公区家具" sheetId="4" state="hidden" r:id="rId5"/>
    <sheet name="表4-办公区厨房设备采购-另行采购" sheetId="16" state="hidden" r:id="rId6"/>
  </sheets>
  <definedNames>
    <definedName name="_xlnm._FilterDatabase" localSheetId="1" hidden="1">'表1-装饰工程'!$A$3:$I$36</definedName>
    <definedName name="_xlnm._FilterDatabase" localSheetId="2" hidden="1">'表2-安装工程'!$A$3:$I$15</definedName>
    <definedName name="_xlnm._FilterDatabase" localSheetId="4" hidden="1">'表2-办公区家具'!$A$3:$M$67</definedName>
    <definedName name="_xlnm.Print_Area" localSheetId="4">'表2-办公区家具'!$A$1:$M$67</definedName>
    <definedName name="_xlnm.Print_Area" localSheetId="0">'总表-报价汇总表'!$A$1:$D$8</definedName>
    <definedName name="_xlnm.Print_Titles" localSheetId="1">'表1-装饰工程'!$1:$3</definedName>
    <definedName name="_xlnm.Print_Titles" localSheetId="4">'表2-办公区家具'!$1:$3</definedName>
    <definedName name="_xlnm.Print_Titles" localSheetId="2">'表2-安装工程'!$1:$3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B38" authorId="0">
      <text>
        <r>
          <rPr>
            <sz val="9"/>
            <rFont val="宋体"/>
            <charset val="134"/>
          </rPr>
          <t>放在会议桌前</t>
        </r>
      </text>
    </comment>
    <comment ref="C46" authorId="0">
      <text>
        <r>
          <rPr>
            <sz val="9"/>
            <rFont val="宋体"/>
            <charset val="134"/>
          </rPr>
          <t>根据实际需要选择型号</t>
        </r>
      </text>
    </comment>
  </commentList>
</comments>
</file>

<file path=xl/sharedStrings.xml><?xml version="1.0" encoding="utf-8"?>
<sst xmlns="http://schemas.openxmlformats.org/spreadsheetml/2006/main" count="715" uniqueCount="417">
  <si>
    <t>附件1：悦书房罍街店施工工程概算汇总表</t>
  </si>
  <si>
    <t>序号</t>
  </si>
  <si>
    <t>项目名称</t>
  </si>
  <si>
    <t>金额（元）</t>
  </si>
  <si>
    <t>备注</t>
  </si>
  <si>
    <t>装饰工程</t>
  </si>
  <si>
    <t>安装工程</t>
  </si>
  <si>
    <t>露台工程</t>
  </si>
  <si>
    <t xml:space="preserve"> 合计（小写）</t>
  </si>
  <si>
    <t xml:space="preserve"> 合计（大写）</t>
  </si>
  <si>
    <t>注：报价要求为含税价格</t>
  </si>
  <si>
    <r>
      <rPr>
        <sz val="14"/>
        <rFont val="华文中宋"/>
        <charset val="134"/>
      </rPr>
      <t>表</t>
    </r>
    <r>
      <rPr>
        <sz val="14"/>
        <rFont val="Times New Roman"/>
        <charset val="0"/>
      </rPr>
      <t>1</t>
    </r>
    <r>
      <rPr>
        <sz val="14"/>
        <rFont val="华文中宋"/>
        <charset val="134"/>
      </rPr>
      <t>：悦书房罍街店清单</t>
    </r>
    <r>
      <rPr>
        <sz val="14"/>
        <rFont val="Times New Roman"/>
        <charset val="0"/>
      </rPr>
      <t>-</t>
    </r>
    <r>
      <rPr>
        <sz val="14"/>
        <rFont val="华文中宋"/>
        <charset val="134"/>
      </rPr>
      <t>装饰工程</t>
    </r>
  </si>
  <si>
    <t>清单特征描述</t>
  </si>
  <si>
    <t>计量单位</t>
  </si>
  <si>
    <t>工程量</t>
  </si>
  <si>
    <t>单价</t>
  </si>
  <si>
    <t>合价</t>
  </si>
  <si>
    <t>一</t>
  </si>
  <si>
    <t>序工工程</t>
  </si>
  <si>
    <t>原基础拆除</t>
  </si>
  <si>
    <t>人工拆除（包含部分原地面瓷砖、隔墙、吧台、固定家具柜子等）</t>
  </si>
  <si>
    <t>项</t>
  </si>
  <si>
    <t>垃圾清运</t>
  </si>
  <si>
    <t>用人力对室内的垃圾进行打包搬运集中向外清理。</t>
  </si>
  <si>
    <t>㎡</t>
  </si>
  <si>
    <t>材料搬运(电梯（50m以内）)</t>
  </si>
  <si>
    <t>人工，有偿性的要求工人对装修材料进行搬运，放置指定的位置摆好放齐。</t>
  </si>
  <si>
    <t>垃圾外运</t>
  </si>
  <si>
    <t>清运是指垃圾的收集和运输。清运各种垃圾，如建筑垃圾清运、渣土清运。</t>
  </si>
  <si>
    <t>车</t>
  </si>
  <si>
    <t>完工清扫、开荒保洁</t>
  </si>
  <si>
    <t>人工，清理建筑垃圾，打扫卫生</t>
  </si>
  <si>
    <t>彩钢板围挡（2.0m)</t>
  </si>
  <si>
    <t>金属围挡</t>
  </si>
  <si>
    <t>二</t>
  </si>
  <si>
    <t>顶面工程</t>
  </si>
  <si>
    <t>纹理纸/纱布顶面装饰</t>
  </si>
  <si>
    <t>吊装龙骨，U型卡规定</t>
  </si>
  <si>
    <t>m</t>
  </si>
  <si>
    <t>顶面喷白</t>
  </si>
  <si>
    <t xml:space="preserve">原顶面金属波浪板喷乳胶漆
</t>
  </si>
  <si>
    <t>灯具</t>
  </si>
  <si>
    <t>包含轨道灯、筒灯、射灯、单头吊灯、墙面灯箱、壁灯</t>
  </si>
  <si>
    <t>零星维修、封堵</t>
  </si>
  <si>
    <t>钢构生锈、防锈漆脱落、局部幕墙处漏风封堵</t>
  </si>
  <si>
    <t>三</t>
  </si>
  <si>
    <t>墙面工程</t>
  </si>
  <si>
    <t>新增隔墙</t>
  </si>
  <si>
    <r>
      <rPr>
        <sz val="10"/>
        <rFont val="宋体"/>
        <charset val="134"/>
      </rPr>
      <t>1、75轻钢龙骨框架,内置玻璃棉50厚16KG/m3
2、12mm石膏板两侧封面
3、孔眼防锈处理用耐水型室内用腻子填平,阴、阳角及板接缝处分别贴嵌缝带</t>
    </r>
    <r>
      <rPr>
        <sz val="10"/>
        <rFont val="Times New Roman"/>
        <charset val="0"/>
      </rPr>
      <t xml:space="preserve">
                                                                                                                                                    </t>
    </r>
  </si>
  <si>
    <t>钢柱包裹</t>
  </si>
  <si>
    <r>
      <rPr>
        <sz val="10"/>
        <rFont val="宋体"/>
        <charset val="134"/>
      </rPr>
      <t>1、木方刷防火涂料制作框架；</t>
    </r>
    <r>
      <rPr>
        <sz val="10"/>
        <rFont val="Times New Roman"/>
        <charset val="0"/>
      </rPr>
      <t xml:space="preserve">
2</t>
    </r>
    <r>
      <rPr>
        <sz val="10"/>
        <rFont val="宋体"/>
        <charset val="134"/>
      </rPr>
      <t>、12厚石膏板单层贴面</t>
    </r>
    <r>
      <rPr>
        <sz val="10"/>
        <rFont val="Times New Roman"/>
        <charset val="0"/>
      </rPr>
      <t xml:space="preserve">
                                                                                                                                                    </t>
    </r>
  </si>
  <si>
    <t>墙面造型</t>
  </si>
  <si>
    <r>
      <rPr>
        <sz val="10"/>
        <rFont val="宋体"/>
        <charset val="134"/>
      </rPr>
      <t>1、木方刷防火涂料制作框架；</t>
    </r>
    <r>
      <rPr>
        <sz val="10"/>
        <rFont val="Times New Roman"/>
        <charset val="0"/>
      </rPr>
      <t xml:space="preserve">
2</t>
    </r>
    <r>
      <rPr>
        <sz val="10"/>
        <rFont val="宋体"/>
        <charset val="134"/>
      </rPr>
      <t>、12厚阻燃板打底；
3、9.5石膏板单层贴面</t>
    </r>
    <r>
      <rPr>
        <sz val="10"/>
        <rFont val="Times New Roman"/>
        <charset val="0"/>
      </rPr>
      <t xml:space="preserve">
                                                                                                                                                    </t>
    </r>
  </si>
  <si>
    <t>墙面木饰面</t>
  </si>
  <si>
    <r>
      <rPr>
        <sz val="10"/>
        <rFont val="宋体"/>
        <charset val="134"/>
      </rPr>
      <t>1、墙面清理；</t>
    </r>
    <r>
      <rPr>
        <sz val="10"/>
        <rFont val="Times New Roman"/>
        <charset val="0"/>
      </rPr>
      <t xml:space="preserve">
2</t>
    </r>
    <r>
      <rPr>
        <sz val="10"/>
        <rFont val="宋体"/>
        <charset val="134"/>
      </rPr>
      <t>、12mm厚阻燃板打底调平；</t>
    </r>
    <r>
      <rPr>
        <sz val="10"/>
        <rFont val="Times New Roman"/>
        <charset val="0"/>
      </rPr>
      <t xml:space="preserve">
3</t>
    </r>
    <r>
      <rPr>
        <sz val="10"/>
        <rFont val="宋体"/>
        <charset val="134"/>
      </rPr>
      <t>、8mm木饰面固定贴面。</t>
    </r>
    <r>
      <rPr>
        <sz val="10"/>
        <rFont val="Times New Roman"/>
        <charset val="0"/>
      </rPr>
      <t xml:space="preserve">                                                                                                                                                       </t>
    </r>
  </si>
  <si>
    <t>墙面抹灰油漆</t>
  </si>
  <si>
    <t xml:space="preserve">1、墙面满刷墙固；
2、满批耐水腻子两遍
3、乳胶漆涂料两遍
</t>
  </si>
  <si>
    <t>固定柜制作</t>
  </si>
  <si>
    <t>18厚免漆板厂家定制，板材详选样，局部柜体利旧改造（含线条灯）</t>
  </si>
  <si>
    <t>吧台、固定展柜制作</t>
  </si>
  <si>
    <r>
      <rPr>
        <sz val="10"/>
        <rFont val="Times New Roman"/>
        <charset val="0"/>
      </rPr>
      <t>1</t>
    </r>
    <r>
      <rPr>
        <sz val="10"/>
        <rFont val="宋体"/>
        <charset val="134"/>
      </rPr>
      <t>、免漆板框架；</t>
    </r>
    <r>
      <rPr>
        <sz val="10"/>
        <rFont val="Times New Roman"/>
        <charset val="0"/>
      </rPr>
      <t xml:space="preserve">
2</t>
    </r>
    <r>
      <rPr>
        <sz val="10"/>
        <rFont val="宋体"/>
        <charset val="134"/>
      </rPr>
      <t>、微水泥侧面饰面，岩板面台</t>
    </r>
    <r>
      <rPr>
        <sz val="10"/>
        <color indexed="10"/>
        <rFont val="宋体"/>
        <charset val="134"/>
      </rPr>
      <t>（不含茶饮制作设备）</t>
    </r>
  </si>
  <si>
    <t>固定卡座</t>
  </si>
  <si>
    <r>
      <rPr>
        <sz val="10"/>
        <rFont val="Times New Roman"/>
        <charset val="0"/>
      </rPr>
      <t>1</t>
    </r>
    <r>
      <rPr>
        <sz val="10"/>
        <rFont val="宋体"/>
        <charset val="134"/>
      </rPr>
      <t>、免漆板框架；</t>
    </r>
    <r>
      <rPr>
        <sz val="10"/>
        <rFont val="Times New Roman"/>
        <charset val="0"/>
      </rPr>
      <t xml:space="preserve">
2</t>
    </r>
    <r>
      <rPr>
        <sz val="10"/>
        <rFont val="宋体"/>
        <charset val="134"/>
      </rPr>
      <t>、硬包坐垫靠背</t>
    </r>
  </si>
  <si>
    <t>延窗层板</t>
  </si>
  <si>
    <r>
      <rPr>
        <sz val="10"/>
        <rFont val="Times New Roman"/>
        <charset val="0"/>
      </rPr>
      <t>1</t>
    </r>
    <r>
      <rPr>
        <sz val="10"/>
        <rFont val="宋体"/>
        <charset val="134"/>
      </rPr>
      <t>、金属支撑；</t>
    </r>
    <r>
      <rPr>
        <sz val="10"/>
        <rFont val="Times New Roman"/>
        <charset val="0"/>
      </rPr>
      <t xml:space="preserve">
2</t>
    </r>
    <r>
      <rPr>
        <sz val="10"/>
        <rFont val="宋体"/>
        <charset val="134"/>
      </rPr>
      <t>、</t>
    </r>
    <r>
      <rPr>
        <sz val="10"/>
        <rFont val="Times New Roman"/>
        <charset val="0"/>
      </rPr>
      <t>25mm</t>
    </r>
    <r>
      <rPr>
        <sz val="10"/>
        <rFont val="宋体"/>
        <charset val="134"/>
      </rPr>
      <t>厚木制层板</t>
    </r>
  </si>
  <si>
    <t>木门</t>
  </si>
  <si>
    <t>无漆木门，厂家定制，详选样800*2100</t>
  </si>
  <si>
    <t>樘</t>
  </si>
  <si>
    <t>踢脚线</t>
  </si>
  <si>
    <t>实木踢脚线</t>
  </si>
  <si>
    <t>图文广告</t>
  </si>
  <si>
    <t>室内包含发光字、墙面展板展牌，艺术装置等</t>
  </si>
  <si>
    <t>地面工程</t>
  </si>
  <si>
    <t>一层地面贴砖</t>
  </si>
  <si>
    <t>1、界面剂
2、干硬性水泥砂浆找平层
3、20厚 1:3水泥砂浆结合层
4、800*800地砖，专用美缝剂勾缝</t>
  </si>
  <si>
    <t>入口室外踏步</t>
  </si>
  <si>
    <t>拆除砌筑贴砖</t>
  </si>
  <si>
    <t>扶手出新刷白</t>
  </si>
  <si>
    <t>原黑色扶手、护栏打磨出新，刷白色</t>
  </si>
  <si>
    <t>四</t>
  </si>
  <si>
    <t>机械、脚手架</t>
  </si>
  <si>
    <t>脚手架</t>
  </si>
  <si>
    <r>
      <rPr>
        <b/>
        <sz val="10"/>
        <rFont val="宋体"/>
        <charset val="134"/>
      </rPr>
      <t>合</t>
    </r>
    <r>
      <rPr>
        <b/>
        <sz val="10"/>
        <rFont val="Times New Roman"/>
        <charset val="0"/>
      </rPr>
      <t xml:space="preserve">  </t>
    </r>
    <r>
      <rPr>
        <b/>
        <sz val="10"/>
        <rFont val="宋体"/>
        <charset val="134"/>
      </rPr>
      <t>计</t>
    </r>
  </si>
  <si>
    <t>表2：悦书房罍街店清单-安装工程</t>
  </si>
  <si>
    <t>水电工程</t>
  </si>
  <si>
    <t>水电改造</t>
  </si>
  <si>
    <t>局部改造，包含开槽、综合布线、暗装、水管排布</t>
  </si>
  <si>
    <t>开关面板</t>
  </si>
  <si>
    <t>包含开关、墙地面插座，品牌：施耐德、西蒙</t>
  </si>
  <si>
    <t>消防改造</t>
  </si>
  <si>
    <t>原一层有吊顶房间下喷改上喷，烟感移位（不含消防报审），含系水费（共计7个点位）</t>
  </si>
  <si>
    <t>空调维修</t>
  </si>
  <si>
    <t>含主变频板、主控板、调试安装费用（若存在压缩机等部件损坏，不在此项范围内）</t>
  </si>
  <si>
    <t>显示屏</t>
  </si>
  <si>
    <t>65寸LED显示屏 AOC</t>
  </si>
  <si>
    <t>监控</t>
  </si>
  <si>
    <t>32路硬盘录像机</t>
  </si>
  <si>
    <t>支持60M/80M接入带宽，支持H.265摄像机接入，最大支持接入5MP摄像机，支持8SATA，支持HDMI接口4K输出。</t>
  </si>
  <si>
    <t>台</t>
  </si>
  <si>
    <t>硬盘</t>
  </si>
  <si>
    <t>8T监控硬盘（按一个月录像保存时间）</t>
  </si>
  <si>
    <t>块</t>
  </si>
  <si>
    <t>调试费</t>
  </si>
  <si>
    <t>安装调试</t>
  </si>
  <si>
    <t>表2：悦书房罍街店清单-露台工程</t>
  </si>
  <si>
    <t>拆除原防腐木返墙围边</t>
  </si>
  <si>
    <t>拆除人工、搬运</t>
  </si>
  <si>
    <t>供应塑木地板及安装</t>
  </si>
  <si>
    <t>利旧原防腐木框架，直铺塑木地板</t>
  </si>
  <si>
    <t>附件1：海恒国际体验式商业街区项目临时设施工程量报价清单-办公区家具</t>
  </si>
  <si>
    <t>项目特征及工作内容</t>
  </si>
  <si>
    <t>单位</t>
  </si>
  <si>
    <t>数量</t>
  </si>
  <si>
    <t>综合单价组成</t>
  </si>
  <si>
    <t>综合单价</t>
  </si>
  <si>
    <t>复核工程量</t>
  </si>
  <si>
    <t>人工费</t>
  </si>
  <si>
    <t>材料费</t>
  </si>
  <si>
    <t>机械费</t>
  </si>
  <si>
    <t>管理费、利润及风险费</t>
  </si>
  <si>
    <t>税金</t>
  </si>
  <si>
    <t>项目经理、生产经理、合约经理、执行经理办公室</t>
  </si>
  <si>
    <t>中班台</t>
  </si>
  <si>
    <t>1、尺寸：1600*800*760mm
2、板材：采用E1级三聚纤铵板，含水率6.9%，甲醛释放量≤0.036mg/m3，表面具耐磨、耐划痕、耐冷热循环、耐水蒸气达5级、耐污染腐蚀达5级；
3、封边条：经全自动封边机高温封边不含可迁移元素；
4、胶黏剂：优质环保型粘合剂；
5、五金件：优质五金配件；
6、8804色台面，配色为碳灰色；
7、未尽事宜详见设计图纸、招标文件、答疑及相关补充规定,满足项目设计及验收要求。</t>
  </si>
  <si>
    <t>组</t>
  </si>
  <si>
    <t>中班椅</t>
  </si>
  <si>
    <t>1、规格：标准，黑色
2、面料：采用优质黑色西皮 ；                                               3、海绵：座背海棉是一次性成型定型棉，表观密度≥43KG/M3，回弹率：≥59%；                                                                             4、∮350方角铝合金脚，60mmPU脚轮，协强85电镀拉深气杆，四级多功能锁定底盘；
5、未尽事宜详见设计图纸、招标文件、答疑及相关补充规定,满足项目设计及验收要求。</t>
  </si>
  <si>
    <t>把</t>
  </si>
  <si>
    <t>班前椅</t>
  </si>
  <si>
    <t>1、规格：黑色
2、面料：采用优质黑色西皮；
3、海绵：座背海棉是一次性成型定型棉，表观密度≥43KG/M3，回弹率：≥59%；
4、未尽事宜详见设计图纸、招标文件、答疑及相关补充规定,满足项目设计及验收要求。</t>
  </si>
  <si>
    <t>张</t>
  </si>
  <si>
    <t>新增</t>
  </si>
  <si>
    <t>矮柜</t>
  </si>
  <si>
    <t>茶水柜</t>
  </si>
  <si>
    <t>1、尺寸：800*400*860mm；8804色台面，配色为碳灰色
2、板材：采用E1级多层实木生态板，含水率6.9%，甲醛释放量≤0.036mg/m3，表面具耐磨、耐划痕、耐冷热循环、耐水蒸气达5级、耐污染腐蚀达5级；
3、封边条：经全自动封边机高温封边不含可迁移元素 
4、胶黏剂：优质环保型粘合剂；
5、五金件：优质五金配件；
6、未尽事宜详见设计图纸、招标文件、答疑及相关补充规定,满足项目设计及验收要求。</t>
  </si>
  <si>
    <t>三门书柜</t>
  </si>
  <si>
    <r>
      <rPr>
        <sz val="10"/>
        <rFont val="宋体"/>
        <charset val="134"/>
        <scheme val="minor"/>
      </rPr>
      <t>1、尺寸：</t>
    </r>
    <r>
      <rPr>
        <sz val="10"/>
        <color indexed="10"/>
        <rFont val="宋体"/>
        <charset val="134"/>
      </rPr>
      <t>1200*400*2000mm
2、板材：采用E1级三聚纤铵板，含水率6.9%，甲醛释放量≤0.036mg/m3，表面具耐磨、耐划痕、耐冷热循环、耐水蒸气达5级、耐污染腐蚀达5级；
3、封边条：经全自动封边机高温封边不含可迁移元素 
4、胶黏剂：优质环保型粘合剂；
5、五金件：优质五金配件；
6、8804色台面，配色为碳灰色，铝合金窗；
7、未尽事宜详见设计图纸、招标文件、答疑及相关补充规定,满足项目设计及验收要求。</t>
    </r>
  </si>
  <si>
    <t>项目经理办公室3个</t>
  </si>
  <si>
    <t>沙发</t>
  </si>
  <si>
    <t>1、规格：2+1，黑色
2、面料：采用优质进口西皮；                                               3、海绵：座背海棉是一次性成型定型棉，表观密度≥43KG/M3，回弹率：≥59%；
4、未尽事宜详见设计图纸、招标文件、答疑及相关补充规定,满足项目设计及验收要求。</t>
  </si>
  <si>
    <t>套</t>
  </si>
  <si>
    <t>电水壶</t>
  </si>
  <si>
    <t>美的（Midea）电热水瓶热水壶电水壶304不锈钢净甜5L多段智温控自动断电电热水壶双层防烫开水</t>
  </si>
  <si>
    <t>茶几</t>
  </si>
  <si>
    <t>1、尺寸：1200*600*420mm；8804色台面，配色为碳灰色
2、板材：采用E1级三聚纤铵板，含水率6.9%，甲醛释放量≤0.036mg/m3，表面具耐磨、耐划痕、耐冷热循环、耐水蒸气达5级、耐污染腐蚀达5级；
3、封边条：经全自动封边机高温封边不含可迁移元素 
4、胶黏剂：优质环保型粘合剂；
5、五金件：优质五金配件；
6、未尽事宜详见设计图纸、招标文件、答疑及相关补充规定,满足项目设计及验收要求。</t>
  </si>
  <si>
    <t>六</t>
  </si>
  <si>
    <t>合约部、机电部、技术质量部、安全部、劳资室、备用办公室、资料室、行政办公室</t>
  </si>
  <si>
    <t>办公桌1</t>
  </si>
  <si>
    <t>1、尺寸：1400*700*760mm，灰色
2、板材：采用E1级三聚纤铵板，含水率6.9%，甲醛释放量≤0.036mg/m3，表面具耐磨、耐划痕、耐冷热循环、耐水蒸气达5级、耐污染腐蚀达5级；
3、封边条：经全自动封边机高温封边不含可迁移元素 
4、胶黏剂：优质环保型粘合剂；
5、五金件：优质五金配件；
6、未尽事宜详见设计图纸、招标文件、答疑及相关补充规定,满足项目设计及验收要求。</t>
  </si>
  <si>
    <t>按图计量</t>
  </si>
  <si>
    <t>办公椅</t>
  </si>
  <si>
    <t>1、面料：采用优质黑色西布 ；                                               2、海绵：座背海棉是一次性成型定型棉，表观密度≥43KG/M3，回弹率：≥59%；                                                                             3、∮350方角铝合金脚，60mmPU脚轮，协强85电镀拉深气杆，四级多功能锁定底盘。</t>
  </si>
  <si>
    <t>文件柜</t>
  </si>
  <si>
    <t>1、尺寸：860*400*1800mm
2、采用优质冷轧钢板加固（裸板厚度0.6mm），冲压成型，防砸防撬、坚固可靠。采用精巧连接工艺。表层采用静电粉沫喷塑，无有机溶液，无污染。坚固，耐磨，不退色。符合国家GB10409-2002标准。设计新型、承重力大。线条流畅、表面平整，采用凹凸型新工艺。具有优秀的防尘、防鼠、防潮、防火功能；
3、未尽事宜详见设计图纸、招标文件、答疑及相关补充规定,满足项目设计及验收要求。</t>
  </si>
  <si>
    <t>仪器柜</t>
  </si>
  <si>
    <t>1、尺寸：1200*400*2000mm
2、板材：采用E1级三聚纤铵板，含水率6.9%，甲醛释放量≤0.036mg/m3，表面具耐磨、耐划痕、耐冷热循环、耐水蒸气达5级、耐污染腐蚀达5级；
3、封边条：经全自动封边机高温封边不含可迁移元素 
4、胶黏剂：优质环保型粘合剂；
5、五金件：优质五金配件；
6、8804色台面，配色为碳灰色，铝合金窗；
7、未尽事宜详见设计图纸、招标文件、答疑及相关补充规定,满足项目设计及验收要求。</t>
  </si>
  <si>
    <t>图纸桌</t>
  </si>
  <si>
    <t>1、尺寸：2000*1200*750mm
2、板材：采用E1级三聚纤铵板，含水率6.9%，甲醛释放量≤0.036mg/m3，表面具耐磨、耐划痕、耐冷热循环、耐水蒸气达5级、耐污染腐蚀达5级；
3、封边条：经全自动封边机高温封边不含可迁移元素；
4、胶黏剂：优质环保型粘合剂；
5、五金件：优质五金配件；
6、未尽事宜详见设计图纸、招标文件、答疑及相关补充规定,满足项目设计及验收要求。</t>
  </si>
  <si>
    <t>烧水壶</t>
  </si>
  <si>
    <t>九阳电水壶304不锈钢1.7L多段智温控自动断电电热水壶双层防烫开水</t>
  </si>
  <si>
    <t>个</t>
  </si>
  <si>
    <t>工程部、监理办公室、三检办公室、审计办公室</t>
  </si>
  <si>
    <t>办公桌2</t>
  </si>
  <si>
    <t>1、规格：黑色，出字六人位
采用E1级三聚纤铵板，含水率6.9%，甲醛释放量≤0.036mg/m3，表面具耐磨、耐划痕、耐冷热循环、耐水蒸气达5级、耐污染腐蚀达5级；
2、五金件：优质五金配件；
3、未尽事宜详见设计图纸、招标文件、答疑及相关补充规定,满足项目设计及验收要求。</t>
  </si>
  <si>
    <t>不在我们范围</t>
  </si>
  <si>
    <t>办公桌3</t>
  </si>
  <si>
    <t>1、规格：黑色，F型四人位
采用E1级三聚纤铵板，含水率6.9%，甲醛释放量≤0.036mg/m3，表面具耐磨、耐划痕、耐冷热循环、耐水蒸气达5级、耐污染腐蚀达5级；
2、五金件：优质五金配件；
3、未尽事宜详见设计图纸、招标文件、答疑及相关补充规定,满足项目设计及验收要求。</t>
  </si>
  <si>
    <t>办公桌4</t>
  </si>
  <si>
    <t>1、规格：黑色，F型三人位
采用E1级三聚纤铵板，含水率6.9%，甲醛释放量≤0.036mg/m3，表面具耐磨、耐划痕、耐冷热循环、耐水蒸气达5级、耐污染腐蚀达5级；
2、五金件：优质五金配件；
3、未尽事宜详见设计图纸、招标文件、答疑及相关补充规定,满足项目设计及验收要求。</t>
  </si>
  <si>
    <t>长条桌</t>
  </si>
  <si>
    <t>1、尺寸：44680*500mm
2、满足业主要求
3、未尽事宜详见设计图纸、招标文件、答疑及相关补充规定,满足项目设计及验收要求。</t>
  </si>
  <si>
    <t>1、尺寸：850*390*1800mm
2、采用SPCC冷轧钢板加固（裸板厚度0.6mm），冲压成型，防砸防撬、坚固可靠。采用精巧连接工艺。表层采用静电粉沫喷塑，无有机溶液，无污染。坚固，耐磨，不退色。符合国家GB10409-2002标准。设计新型、承重力大。线条流畅、表面平整，采用凹凸型新工艺。具有优秀的防尘、防鼠、防潮、防火功能；
3、未尽事宜详见设计图纸、招标文件、答疑及相关补充规定,满足项目设计及验收要求。</t>
  </si>
  <si>
    <t>七</t>
  </si>
  <si>
    <t>封样间</t>
  </si>
  <si>
    <t>货架</t>
  </si>
  <si>
    <t>1、尺寸：2000*600*2000mm
2、采用优质冷轧钢板加固（裸板厚度0.6mm），冲压成型，防砸防撬、坚固可靠。采用精巧连接工艺。表层采用静电粉沫喷塑，无有机溶液，无污染。坚固，耐磨，不退色。符合国家GB10409-2002标准。设计新型、承重力大。线条流畅、表面平整，采用凹凸型新工艺。具有优秀的防尘、防鼠、防潮、防火功能；
3、未尽事宜详见设计图纸、招标文件、答疑及相关补充规定,满足项目设计及验收要求。</t>
  </si>
  <si>
    <t>如何计量？</t>
  </si>
  <si>
    <t>图纸未见</t>
  </si>
  <si>
    <t>八</t>
  </si>
  <si>
    <t>会议室（大会议室、小会议室）</t>
  </si>
  <si>
    <t>大会议桌</t>
  </si>
  <si>
    <t>1、尺寸：10000*2200*760mm
2、板材：采用E1级三聚纤铵板，含水率6.9%，甲醛释放量≤0.036mg/m3，表面具耐磨、耐划痕、耐冷热循环、耐水蒸气达5级、耐污染腐蚀达5级；
3、封边条：经全自动封边机高温封边不含可迁移元素；
4、胶黏剂：优质环保型粘合剂；
5、五金件：优质五金配件；
6、8805配炭灰色，与图片一致，前后各给一个多功能线盒；
6、未尽事宜详见设计图纸、招标文件、答疑及相关补充规定,满足项目设计及验收要求。</t>
  </si>
  <si>
    <t>小会议桌</t>
  </si>
  <si>
    <t>1、尺寸：4500*1600*760mm
2、板材：采用E1级三聚纤铵板，含水率6.9%，甲醛释放量≤0.036mg/m3，表面具耐磨、耐划痕、耐冷热循环、耐水蒸气达5级、耐污染腐蚀达5级；
3、封边条：经全自动封边机高温封边不含可迁移元素；
4、胶黏剂：优质环保型粘合剂；
5、五金件：优质五金配件；
6、8805配炭灰色，与图片一致，前后各给一个多功能线盒；
6、未尽事宜详见设计图纸、招标文件、答疑及相关补充规定,满足项目设计及验收要求。</t>
  </si>
  <si>
    <t>会议椅</t>
  </si>
  <si>
    <t>1、规格：黑色皮革
2、面料：采用优质黑色西皮；
3、海绵：座背海棉是一次性成型定型棉，表观密度≥43KG/M3，回弹率：≥59%；
4、未尽事宜详见设计图纸、招标文件、答疑及相关补充规定,满足项目设计及验收要求。</t>
  </si>
  <si>
    <t>够不够？</t>
  </si>
  <si>
    <t>1、尺寸：1200*400*860mm；与大班台色一致
2、板材：采用E1级三聚纤铵板，含水率6.9%，甲醛释放量≤0.036mg/m3，表面具耐磨、耐划痕、耐冷热循环、耐水蒸气达5级、耐污染腐蚀达5级；
3、封边条：经全自动封边机高温封边不含可迁移元素；
4、胶黏剂：优质环保型粘合剂；
5、五金件：优质五金配件；
6、未尽事宜详见设计图纸、招标文件、答疑及相关补充规定,满足项目设计及验收要求。</t>
  </si>
  <si>
    <t>图纸未见，暂按2个计入</t>
  </si>
  <si>
    <t>九</t>
  </si>
  <si>
    <t>公共区域（2楼）</t>
  </si>
  <si>
    <t>橱柜</t>
  </si>
  <si>
    <t>1、尺寸：2400*450*2000mm
2、板材：采用E1级三聚纤铵板，含水率6.9%，甲醛释放量≤0.036mg/m3，表面具耐磨、耐划痕、耐冷热循环、耐水蒸气达5级、耐污染腐蚀达5级；
3、封边条：经全自动封边机高温封边不含可迁移元素 
4、胶黏剂：优质环保型粘合剂；
5、五金件：优质五金配件；
6、8804色台面，配色为碳灰色，铝合金窗；
7、未尽事宜详见设计图纸、招标文件、答疑及相关补充规定,满足项目设计及验收要求。</t>
  </si>
  <si>
    <t>1、尺寸：1800*450*2000mm
2、板材：采用E1级三聚纤铵板，含水率6.9%，甲醛释放量≤0.036mg/m3，表面具耐磨、耐划痕、耐冷热循环、耐水蒸气达5级、耐污染腐蚀达5级；
3、封边条：经全自动封边机高温封边不含可迁移元素 
4、胶黏剂：优质环保型粘合剂；
5、五金件：优质五金配件；
6、8804色台面，配色为碳灰色，铝合金窗；
7、未尽事宜详见设计图纸、招标文件、答疑及相关补充规定,满足项目设计及验收要求。</t>
  </si>
  <si>
    <t>1、尺寸：850*450*2000mm
2、板材：采用E1级三聚纤铵板，含水率6.9%，甲醛释放量≤0.036mg/m3，表面具耐磨、耐划痕、耐冷热循环、耐水蒸气达5级、耐污染腐蚀达5级；
3、封边条：经全自动封边机高温封边不含可迁移元素 
4、胶黏剂：优质环保型粘合剂；
5、五金件：优质五金配件；
6、8804色台面，配色为碳灰色，铝合金窗；
7、未尽事宜详见设计图纸、招标文件、答疑及相关补充规定,满足项目设计及验收要求。</t>
  </si>
  <si>
    <t>水吧台</t>
  </si>
  <si>
    <t>1、尺寸：1200*600*800mm
2、石英石台面
3、带水槽
4、未尽事宜详见设计图纸、招标文件、答疑及相关补充规定,满足项目设计及验收要求。</t>
  </si>
  <si>
    <t>冰箱</t>
  </si>
  <si>
    <t>美的(Midea)185升冰箱双开门小型家用租房宿舍办公室大容量风冷无霜BCD-185WM(E)</t>
  </si>
  <si>
    <t>开水器</t>
  </si>
  <si>
    <t>志高，一开一温柜式开水器，18L</t>
  </si>
  <si>
    <t>圆桌</t>
  </si>
  <si>
    <t>满足甲方要求</t>
  </si>
  <si>
    <t>餐椅</t>
  </si>
  <si>
    <t>十</t>
  </si>
  <si>
    <t>公共区域（1楼）</t>
  </si>
  <si>
    <t>接待台</t>
  </si>
  <si>
    <t>1、尺寸：3000*600*760mm
2、石英石台面，含造型
3、未尽事宜详见设计图纸、招标文件、答疑及相关补充规定,满足项目设计及验收要求。</t>
  </si>
  <si>
    <t>绿植</t>
  </si>
  <si>
    <t>办公区所有绿植一次性配置</t>
  </si>
  <si>
    <t>沙盘（不用）</t>
  </si>
  <si>
    <t>以甲方要求为准</t>
  </si>
  <si>
    <t>公司文化展示区及项目介绍</t>
  </si>
  <si>
    <t>十二</t>
  </si>
  <si>
    <t>网络、家电、办公用品</t>
  </si>
  <si>
    <t>彩色喷墨打印机</t>
  </si>
  <si>
    <t>1、规格：惠普4825无线喷墨打印机
2、工作内容：打印机购买、保修等
3、未尽事宜详见设计图纸、招标文件、答疑及相关补充规定,满足项目设计及验收要求。</t>
  </si>
  <si>
    <t>暂按项目经理、商务经理、总工办公室各1台计入</t>
  </si>
  <si>
    <t>黑白喷墨打印机</t>
  </si>
  <si>
    <t>1、规格：惠普无线黑白喷墨打印机
2、工作内容：打印机购买、保修等
3、未尽事宜详见设计图纸、招标文件、答疑及相关补充规定,满足项目设计及验收要求。</t>
  </si>
  <si>
    <t>经营管理部+综合部各1台计入</t>
  </si>
  <si>
    <t>多功能一体打印机</t>
  </si>
  <si>
    <t>1、规格：佳能C7580
2、工作内容：打印机租赁、维护等
3、未尽事宜详见设计图纸、招标文件、答疑及相关补充规定,满足项目设计及验收要求。</t>
  </si>
  <si>
    <t>资料室</t>
  </si>
  <si>
    <t>保险柜（不用）</t>
  </si>
  <si>
    <t>材质：低碳高密度钢，箱体钢板厚度≥2mm,门板厚度≥5mm，箱体尺寸高35，宽38，深32，单门，电子密码锁</t>
  </si>
  <si>
    <t>图纸未见，暂按1个计入</t>
  </si>
  <si>
    <t>碎纸机</t>
  </si>
  <si>
    <t>惠普5级保密中型多功能碎纸机，HPB2008MC，30分钟8张20L</t>
  </si>
  <si>
    <t>多功能会议厅和小会议室-音影设备</t>
  </si>
  <si>
    <t>1、工作内容多功能会议室：音响；音响操作台；话筒；功放设备；线缆敷设等全部工作内容，投影仪（参数要求：3400流明兼容4k超高清，支持无线投影，Epson爱普生型号：CB-W06，支持吊装），投影幕布大小根据会议室大小设置；
2、小会议室：投影仪（参数要求：3400流明兼容4k超高清，Epson爱普生型号：CB-W06，支持吊装）
3、品牌要求：满足现场及设计要求
4、未尽事宜详见设计图纸、招标文件、答疑及相关补充规定,满足项目设计及验收要求。</t>
  </si>
  <si>
    <t>壁挂式空调</t>
  </si>
  <si>
    <t>1、品牌不限1.5匹 云佳 新一级能效 变频冷暖 自清洁 壁挂式空调挂机KFR-35GW/NhGc1B
2、未尽事宜详见设计图纸、招标文件、答疑及相关补充规定,满足项目设计及验收要求。</t>
  </si>
  <si>
    <t>推荐品牌：格力、美的</t>
  </si>
  <si>
    <t>含宿舍、厨房操作间</t>
  </si>
  <si>
    <t>柜式空调</t>
  </si>
  <si>
    <t>1、品牌不限3匹 云佳 新一级能效 变频 快速冷暖 自清洁 客厅空调立式空调柜机KFR-72LW/NhGh3B
2、未尽事宜详见设计图纸、招标文件、答疑及相关补充规定,满足项目设计及验收要求。</t>
  </si>
  <si>
    <t>会议室：2台，小餐厅、员工餐厅：1台</t>
  </si>
  <si>
    <t>专线宽带线路+路由器</t>
  </si>
  <si>
    <t>1、规格：电信（500兆专线）
2、配备企业路由器1台，48口交换机2台，无线路由器、网桥等设备；
4、具体设备配置数量及网线布置以甲方实际需求为准；
3、未尽事宜详见设计图纸、招标文件、答疑及相关补充规定,满足项目设计及验收要求。</t>
  </si>
  <si>
    <t>单人床+床头柜+折叠衣柜+凳子</t>
  </si>
  <si>
    <t>1、1.2米木质单人床及配套家具、床上用品；办公桌及椅子
2、基材：E1级板材，甲醛释放量≤1.5MG/L,达到出口欧美环保标准，承重力强，稳定性好；
3、未尽事宜详见设计图纸、招标文件、答疑及相关补充规定,满足项目设计及验收要求。</t>
  </si>
  <si>
    <t>LED屏幕</t>
  </si>
  <si>
    <t>1、多功能会议厅8米，红色字梯LED屏幕，支持手机直接改字；
2、未尽事宜详见设计图纸、招标文件、答疑及相关补充规定,满足项目设计及验收要求。</t>
  </si>
  <si>
    <t>合  计</t>
  </si>
  <si>
    <t>说明：1.合同中约定的工作内容，本清单未单独列项的，综合考虑在清单报价内；2.投标人报价要仔细阅读招标文件及设计文件。</t>
  </si>
  <si>
    <t>附件1：海恒国际体验式商业街区项目临时设施工程量报价清单-办公区厨房设备</t>
  </si>
  <si>
    <t>商用电烤箱</t>
  </si>
  <si>
    <t>强力电动碎冰机</t>
  </si>
  <si>
    <t>商用破壁机</t>
  </si>
  <si>
    <t>电加热龙头</t>
  </si>
  <si>
    <t>鹅颈龙头</t>
  </si>
  <si>
    <t>钢柄不粘锅</t>
  </si>
  <si>
    <t>中号加厚炒锅</t>
  </si>
  <si>
    <t>大号加厚炒锅</t>
  </si>
  <si>
    <t>单柄手打炒锅</t>
  </si>
  <si>
    <t>大号乐扣保鲜盒</t>
  </si>
  <si>
    <t>中号乐扣保鲜盒</t>
  </si>
  <si>
    <t>小号乐扣保鲜盒</t>
  </si>
  <si>
    <t>中号全钢马斗</t>
  </si>
  <si>
    <t>小号全钢马斗</t>
  </si>
  <si>
    <t>木柄锅刷</t>
  </si>
  <si>
    <t>不锈钢商用压力锅</t>
  </si>
  <si>
    <t>桑片刀</t>
  </si>
  <si>
    <t>加长斩骨刀</t>
  </si>
  <si>
    <t>加厚菜墩</t>
  </si>
  <si>
    <t>中号不锈钢托盘</t>
  </si>
  <si>
    <t>26cm物斗</t>
  </si>
  <si>
    <t>不锈钢餐盘</t>
  </si>
  <si>
    <t>筷子</t>
  </si>
  <si>
    <t>双</t>
  </si>
  <si>
    <t>欧式木柄炒勺</t>
  </si>
  <si>
    <t>欧式木柄锅铲</t>
  </si>
  <si>
    <t>加厚钢漏勺</t>
  </si>
  <si>
    <t>细漏勺</t>
  </si>
  <si>
    <t>漏勺架</t>
  </si>
  <si>
    <t>油缸</t>
  </si>
  <si>
    <t>加厚收纳箱</t>
  </si>
  <si>
    <t>变频光波炉</t>
  </si>
  <si>
    <t>小号不锈钢汤桶</t>
  </si>
  <si>
    <t>中号不锈钢汤桶</t>
  </si>
  <si>
    <t>不锈钢洗菜盆</t>
  </si>
  <si>
    <t>塑料方筛</t>
  </si>
  <si>
    <t>灭蝇灯</t>
  </si>
  <si>
    <t>大号兰桶</t>
  </si>
  <si>
    <t>干冰桶</t>
  </si>
  <si>
    <t>加厚味盅</t>
  </si>
  <si>
    <t>四格刀盒</t>
  </si>
  <si>
    <t>大号加厚保温菜盆</t>
  </si>
  <si>
    <t>中号加厚保温菜盆</t>
  </si>
  <si>
    <t>冲孔漏盘</t>
  </si>
  <si>
    <t>不锈钢商用油烟一体机</t>
  </si>
  <si>
    <t>米</t>
  </si>
  <si>
    <t>排烟管道</t>
  </si>
  <si>
    <t>平方</t>
  </si>
  <si>
    <t>弯头</t>
  </si>
  <si>
    <t>辅材</t>
  </si>
  <si>
    <t>批</t>
  </si>
  <si>
    <t>六眼煲仔炉</t>
  </si>
  <si>
    <t>炉拼台</t>
  </si>
  <si>
    <t>广式节能燃气双眼灶</t>
  </si>
  <si>
    <t>加厚单门蒸车</t>
  </si>
  <si>
    <t>加厚移门打荷台</t>
  </si>
  <si>
    <t>无霜保鲜工作台</t>
  </si>
  <si>
    <t>无霜四门冰柜</t>
  </si>
  <si>
    <t>加厚不锈钢移门碗柜</t>
  </si>
  <si>
    <t>不锈钢四层平板货架</t>
  </si>
  <si>
    <t>不锈钢四层沥水货架</t>
  </si>
  <si>
    <t>三星水池</t>
  </si>
  <si>
    <t>单星大水池</t>
  </si>
  <si>
    <t>开水器连底座</t>
  </si>
  <si>
    <t>双层挂墙架</t>
  </si>
  <si>
    <t>保温菜台</t>
  </si>
  <si>
    <t>不锈钢加厚工作台</t>
  </si>
  <si>
    <t>多功能消毒柜</t>
  </si>
  <si>
    <t>骨瓷大看碟</t>
  </si>
  <si>
    <t>8寸骨碟</t>
  </si>
  <si>
    <t>碗</t>
  </si>
  <si>
    <t>小勺</t>
  </si>
  <si>
    <t>筷架</t>
  </si>
  <si>
    <t>口杯</t>
  </si>
  <si>
    <t>毛巾碟</t>
  </si>
  <si>
    <t>餐垫皮革高级灰</t>
  </si>
  <si>
    <t>304水壶</t>
  </si>
  <si>
    <t>公筷</t>
  </si>
  <si>
    <t>半截筷</t>
  </si>
  <si>
    <t>筷头</t>
  </si>
  <si>
    <t>包</t>
  </si>
  <si>
    <t>水晶红酒杯</t>
  </si>
  <si>
    <t>只</t>
  </si>
  <si>
    <t>茶杯ZB-10</t>
  </si>
  <si>
    <t>100刻分酒器</t>
  </si>
  <si>
    <t>高脚小酒杯</t>
  </si>
  <si>
    <t>玉兰烟缸骨瓷</t>
  </si>
  <si>
    <t>牙签筒</t>
  </si>
  <si>
    <t>13790多功能杯</t>
  </si>
  <si>
    <t>公勺加厚</t>
  </si>
  <si>
    <t>醒酒器水晶旋转</t>
  </si>
  <si>
    <t>水晶304头醒酒器</t>
  </si>
  <si>
    <t>湿巾</t>
  </si>
  <si>
    <t>件</t>
  </si>
  <si>
    <t>水壳细波纹</t>
  </si>
  <si>
    <t>抽纸盒 黑皮革</t>
  </si>
  <si>
    <t>水晶烟缸20厘米</t>
  </si>
  <si>
    <t>斜口玻璃碗透明金</t>
  </si>
  <si>
    <t>汤锅 时光骨瓷</t>
  </si>
  <si>
    <t>刺身盘 兰</t>
  </si>
  <si>
    <t>高脚菊花刺身盘</t>
  </si>
  <si>
    <t>小号金边果盘</t>
  </si>
  <si>
    <t>大号金边果盘</t>
  </si>
  <si>
    <t>梯子 大</t>
  </si>
  <si>
    <t>梯子 中</t>
  </si>
  <si>
    <t>道具 木</t>
  </si>
  <si>
    <t>假花</t>
  </si>
  <si>
    <t>冰雕磨具</t>
  </si>
  <si>
    <t>扇子</t>
  </si>
  <si>
    <t>干冰壶</t>
  </si>
  <si>
    <t>宝塔</t>
  </si>
  <si>
    <t>吊锅</t>
  </si>
  <si>
    <t>木架+盘子16寸</t>
  </si>
  <si>
    <t>酒精</t>
  </si>
  <si>
    <t>四格桥型架</t>
  </si>
  <si>
    <t>精品小碗</t>
  </si>
  <si>
    <t>小牛</t>
  </si>
  <si>
    <t>半边金丝笼</t>
  </si>
  <si>
    <t>8寸直边盘金边</t>
  </si>
  <si>
    <t>艺术纸</t>
  </si>
  <si>
    <t>吊篮 咖啡色</t>
  </si>
  <si>
    <t>8寸青瓷小碗</t>
  </si>
  <si>
    <t>爱心架</t>
  </si>
  <si>
    <t>6寸浅钵</t>
  </si>
  <si>
    <t>荷叶干冰盘 意境</t>
  </si>
  <si>
    <t>21蒸笼</t>
  </si>
  <si>
    <t>蒸笼垫</t>
  </si>
  <si>
    <t>10寸正方桌布</t>
  </si>
  <si>
    <t>8寸 圆形桌布</t>
  </si>
  <si>
    <t>13塔塔长条盘素青</t>
  </si>
  <si>
    <t>15寸塔塔长条盘</t>
  </si>
  <si>
    <t>10寸一帘幽梦旦行</t>
  </si>
  <si>
    <t>10寸一帘幽梦圆形</t>
  </si>
  <si>
    <t>8寸水波纹球</t>
  </si>
  <si>
    <t>10寸合意浅盘</t>
  </si>
  <si>
    <t>3.5寸圆角盅</t>
  </si>
  <si>
    <t>11寸中国风浅盘</t>
  </si>
  <si>
    <t>12寸中国风长方平板</t>
  </si>
  <si>
    <t>8寸炉子</t>
  </si>
  <si>
    <t>9吉祥炉</t>
  </si>
  <si>
    <t>10寸法式浅盘</t>
  </si>
  <si>
    <t>12寸法式浅盘</t>
  </si>
  <si>
    <t>10寸鼎盛圆盘</t>
  </si>
  <si>
    <t>10寸天幕圆盘</t>
  </si>
  <si>
    <t>小鹅</t>
  </si>
  <si>
    <t>7寸飘雅高脚托盘</t>
  </si>
  <si>
    <t>8寸飘雅高脚托盘</t>
  </si>
  <si>
    <t>12光旦形鼓盘</t>
  </si>
  <si>
    <t>12寸阔炉（金)</t>
  </si>
  <si>
    <t>105汉斯圆炉</t>
  </si>
  <si>
    <t>14日形飘盘</t>
  </si>
  <si>
    <t>10寸圆柱扁形盘</t>
  </si>
  <si>
    <t>斜口碗 小</t>
  </si>
  <si>
    <t>10寸反口圆盘  素</t>
  </si>
  <si>
    <t>12寸圆炉</t>
  </si>
  <si>
    <t>12寸圆干冰盘 黑</t>
  </si>
  <si>
    <t>意境瓶</t>
  </si>
  <si>
    <t>677222三层钢浅锅</t>
  </si>
  <si>
    <t>12寸圆形金利莱炉</t>
  </si>
  <si>
    <t>25金典麦饭石锅</t>
  </si>
  <si>
    <t>卡式炉19</t>
  </si>
  <si>
    <t>烧烤炉</t>
  </si>
  <si>
    <t>鱼夹</t>
  </si>
  <si>
    <t>丝夹</t>
  </si>
  <si>
    <t>竹签</t>
  </si>
  <si>
    <t>毛刷</t>
  </si>
  <si>
    <t>铁丝刷</t>
  </si>
  <si>
    <t>垃圾桶</t>
  </si>
  <si>
    <t>配枪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</si>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</sst>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0.00_);[Red]\(0.00\)"/>
    <numFmt numFmtId="179" formatCode="[DBNum2][$RMB]General;[Red][DBNum2][$RMB]General"/>
  </numFmts>
  <fonts count="52"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4"/>
      <name val="华文中宋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name val="Arial"/>
      <charset val="0"/>
    </font>
    <font>
      <sz val="10"/>
      <color theme="1"/>
      <name val="宋体"/>
      <charset val="134"/>
      <scheme val="minor"/>
    </font>
    <font>
      <sz val="10"/>
      <color theme="1"/>
      <name val="Times New Roman"/>
      <charset val="0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1"/>
      <name val="Times New Roman"/>
      <charset val="0"/>
    </font>
    <font>
      <sz val="11"/>
      <name val="宋体"/>
      <charset val="134"/>
      <scheme val="major"/>
    </font>
    <font>
      <sz val="14"/>
      <name val="Times New Roman"/>
      <charset val="0"/>
    </font>
    <font>
      <b/>
      <sz val="10"/>
      <name val="Times New Roman"/>
      <charset val="0"/>
    </font>
    <font>
      <sz val="10"/>
      <name val="Times New Roman"/>
      <charset val="0"/>
    </font>
    <font>
      <b/>
      <sz val="10"/>
      <name val="宋体"/>
      <charset val="134"/>
      <scheme val="major"/>
    </font>
    <font>
      <sz val="10"/>
      <name val="宋体"/>
      <charset val="134"/>
      <scheme val="major"/>
    </font>
    <font>
      <sz val="11"/>
      <name val="宋体"/>
      <charset val="134"/>
    </font>
    <font>
      <sz val="10"/>
      <color rgb="FF000000"/>
      <name val="宋体"/>
      <charset val="134"/>
    </font>
    <font>
      <sz val="12"/>
      <name val="宋体"/>
      <charset val="134"/>
      <scheme val="minor"/>
    </font>
    <font>
      <b/>
      <sz val="12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Times New Roman"/>
      <charset val="0"/>
    </font>
    <font>
      <b/>
      <sz val="10"/>
      <color rgb="FF000000"/>
      <name val="Times New Roman"/>
      <charset val="0"/>
    </font>
    <font>
      <b/>
      <sz val="10"/>
      <color rgb="FF000000"/>
      <name val="微软雅黑"/>
      <charset val="134"/>
    </font>
    <font>
      <b/>
      <sz val="10"/>
      <color theme="1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Times New Roman"/>
      <charset val="0"/>
    </font>
    <font>
      <sz val="10"/>
      <color indexed="10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CC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30" fillId="0" borderId="0" applyFont="0" applyFill="0" applyBorder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2" fontId="3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6" borderId="8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7" borderId="11" applyNumberFormat="0" applyAlignment="0" applyProtection="0">
      <alignment vertical="center"/>
    </xf>
    <xf numFmtId="0" fontId="40" fillId="8" borderId="12" applyNumberFormat="0" applyAlignment="0" applyProtection="0">
      <alignment vertical="center"/>
    </xf>
    <xf numFmtId="0" fontId="41" fillId="8" borderId="11" applyNumberFormat="0" applyAlignment="0" applyProtection="0">
      <alignment vertical="center"/>
    </xf>
    <xf numFmtId="0" fontId="42" fillId="9" borderId="13" applyNumberFormat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2" fillId="0" borderId="0">
      <alignment vertical="center"/>
    </xf>
    <xf numFmtId="0" fontId="49" fillId="0" borderId="0">
      <alignment vertical="center"/>
    </xf>
  </cellStyleXfs>
  <cellXfs count="115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Protection="1">
      <alignment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left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176" fontId="3" fillId="0" borderId="0" xfId="0" applyNumberFormat="1" applyFont="1" applyFill="1" applyAlignment="1" applyProtection="1">
      <alignment horizontal="center" vertical="center" wrapText="1"/>
    </xf>
    <xf numFmtId="43" fontId="1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2" xfId="0" applyFont="1" applyFill="1" applyBorder="1" applyAlignment="1" applyProtection="1">
      <alignment horizontal="center"/>
      <protection locked="0"/>
    </xf>
    <xf numFmtId="177" fontId="4" fillId="0" borderId="2" xfId="0" applyNumberFormat="1" applyFont="1" applyFill="1" applyBorder="1" applyAlignment="1" applyProtection="1">
      <alignment horizontal="center" vertical="center" wrapText="1"/>
    </xf>
    <xf numFmtId="43" fontId="1" fillId="0" borderId="2" xfId="0" applyNumberFormat="1" applyFont="1" applyFill="1" applyBorder="1" applyAlignment="1" applyProtection="1">
      <alignment vertical="center" wrapText="1"/>
    </xf>
    <xf numFmtId="43" fontId="1" fillId="0" borderId="2" xfId="0" applyNumberFormat="1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center"/>
    </xf>
    <xf numFmtId="0" fontId="6" fillId="0" borderId="2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/>
    </xf>
    <xf numFmtId="43" fontId="4" fillId="0" borderId="2" xfId="0" applyNumberFormat="1" applyFont="1" applyFill="1" applyBorder="1" applyAlignment="1" applyProtection="1">
      <alignment vertical="center" wrapText="1"/>
    </xf>
    <xf numFmtId="0" fontId="2" fillId="0" borderId="2" xfId="0" applyFont="1" applyFill="1" applyBorder="1" applyAlignment="1" applyProtection="1">
      <alignment horizontal="center"/>
    </xf>
    <xf numFmtId="0" fontId="9" fillId="0" borderId="0" xfId="0" applyFont="1" applyFill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176" fontId="9" fillId="0" borderId="0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 applyProtection="1">
      <alignment horizontal="center" vertical="center" wrapText="1"/>
    </xf>
    <xf numFmtId="0" fontId="11" fillId="0" borderId="3" xfId="0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 applyProtection="1">
      <alignment horizontal="left" vertical="center" wrapText="1"/>
    </xf>
    <xf numFmtId="0" fontId="12" fillId="0" borderId="2" xfId="0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 applyProtection="1">
      <alignment horizontal="left" vertical="center" wrapText="1"/>
    </xf>
    <xf numFmtId="43" fontId="12" fillId="0" borderId="2" xfId="0" applyNumberFormat="1" applyFont="1" applyFill="1" applyBorder="1" applyAlignment="1" applyProtection="1">
      <alignment horizontal="center" vertical="center" wrapText="1"/>
    </xf>
    <xf numFmtId="0" fontId="12" fillId="2" borderId="2" xfId="0" applyFont="1" applyFill="1" applyBorder="1" applyAlignment="1" applyProtection="1">
      <alignment horizontal="center" vertical="center" wrapText="1"/>
    </xf>
    <xf numFmtId="0" fontId="12" fillId="0" borderId="3" xfId="0" applyFont="1" applyFill="1" applyBorder="1" applyAlignment="1" applyProtection="1">
      <alignment horizontal="center" vertical="center" wrapText="1"/>
    </xf>
    <xf numFmtId="176" fontId="10" fillId="0" borderId="0" xfId="0" applyNumberFormat="1" applyFont="1" applyFill="1" applyBorder="1" applyAlignment="1" applyProtection="1">
      <alignment horizontal="center" vertical="center" wrapText="1"/>
    </xf>
    <xf numFmtId="176" fontId="11" fillId="0" borderId="2" xfId="0" applyNumberFormat="1" applyFont="1" applyFill="1" applyBorder="1" applyAlignment="1" applyProtection="1">
      <alignment horizontal="center" vertical="center" wrapText="1"/>
    </xf>
    <xf numFmtId="176" fontId="12" fillId="0" borderId="2" xfId="0" applyNumberFormat="1" applyFont="1" applyFill="1" applyBorder="1" applyAlignment="1" applyProtection="1">
      <alignment horizontal="center" vertical="center" wrapText="1"/>
    </xf>
    <xf numFmtId="43" fontId="12" fillId="0" borderId="2" xfId="0" applyNumberFormat="1" applyFont="1" applyFill="1" applyBorder="1" applyAlignment="1" applyProtection="1">
      <alignment horizontal="right" vertical="center" wrapText="1"/>
      <protection locked="0"/>
    </xf>
    <xf numFmtId="43" fontId="12" fillId="0" borderId="2" xfId="0" applyNumberFormat="1" applyFont="1" applyFill="1" applyBorder="1" applyAlignment="1" applyProtection="1">
      <alignment horizontal="center" vertical="center" wrapText="1"/>
      <protection locked="0"/>
    </xf>
    <xf numFmtId="43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178" fontId="12" fillId="0" borderId="2" xfId="0" applyNumberFormat="1" applyFont="1" applyFill="1" applyBorder="1" applyAlignment="1" applyProtection="1">
      <alignment vertical="center" wrapText="1"/>
      <protection locked="0"/>
    </xf>
    <xf numFmtId="177" fontId="11" fillId="0" borderId="2" xfId="0" applyNumberFormat="1" applyFont="1" applyFill="1" applyBorder="1" applyAlignment="1" applyProtection="1">
      <alignment horizontal="center" vertical="center" wrapText="1"/>
    </xf>
    <xf numFmtId="43" fontId="12" fillId="0" borderId="2" xfId="0" applyNumberFormat="1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>
      <alignment horizontal="center" vertical="center"/>
      <protection locked="0"/>
    </xf>
    <xf numFmtId="0" fontId="9" fillId="0" borderId="2" xfId="0" applyFont="1" applyFill="1" applyBorder="1" applyAlignment="1" applyProtection="1">
      <alignment vertical="center"/>
    </xf>
    <xf numFmtId="0" fontId="9" fillId="0" borderId="2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vertical="center" wrapText="1"/>
      <protection locked="0"/>
    </xf>
    <xf numFmtId="0" fontId="12" fillId="0" borderId="0" xfId="0" applyFont="1" applyFill="1" applyBorder="1" applyAlignment="1" applyProtection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 wrapText="1"/>
    </xf>
    <xf numFmtId="178" fontId="12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12" fillId="0" borderId="0" xfId="0" applyNumberFormat="1" applyFont="1" applyFill="1" applyBorder="1" applyAlignment="1" applyProtection="1">
      <alignment horizontal="center" vertical="center" wrapText="1"/>
    </xf>
    <xf numFmtId="43" fontId="11" fillId="0" borderId="2" xfId="0" applyNumberFormat="1" applyFont="1" applyFill="1" applyBorder="1" applyAlignment="1" applyProtection="1">
      <alignment horizontal="center" vertical="center" wrapText="1"/>
    </xf>
    <xf numFmtId="177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>
      <alignment vertical="center"/>
    </xf>
    <xf numFmtId="0" fontId="14" fillId="0" borderId="0" xfId="0" applyFont="1" applyFill="1" applyProtection="1">
      <alignment vertical="center"/>
      <protection locked="0"/>
    </xf>
    <xf numFmtId="0" fontId="14" fillId="0" borderId="0" xfId="0" applyFont="1" applyFill="1" applyAlignment="1" applyProtection="1">
      <alignment horizontal="center" vertical="center"/>
      <protection locked="0"/>
    </xf>
    <xf numFmtId="176" fontId="15" fillId="0" borderId="0" xfId="0" applyNumberFormat="1" applyFont="1" applyFill="1" applyAlignment="1" applyProtection="1">
      <alignment horizontal="center" vertical="center"/>
      <protection locked="0"/>
    </xf>
    <xf numFmtId="0" fontId="9" fillId="0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43" fontId="1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8" fillId="0" borderId="0" xfId="0" applyFont="1" applyFill="1" applyAlignment="1">
      <alignment horizontal="left" vertical="center" wrapText="1"/>
    </xf>
    <xf numFmtId="0" fontId="18" fillId="0" borderId="0" xfId="0" applyFont="1" applyFill="1" applyAlignment="1">
      <alignment horizontal="center" vertical="center" wrapText="1"/>
    </xf>
    <xf numFmtId="176" fontId="16" fillId="0" borderId="0" xfId="0" applyNumberFormat="1" applyFont="1" applyFill="1" applyAlignment="1">
      <alignment horizontal="center" vertical="center" wrapText="1"/>
    </xf>
    <xf numFmtId="176" fontId="19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177" fontId="17" fillId="0" borderId="2" xfId="0" applyNumberFormat="1" applyFont="1" applyFill="1" applyBorder="1" applyAlignment="1">
      <alignment horizontal="center" vertical="center" wrapText="1"/>
    </xf>
    <xf numFmtId="176" fontId="20" fillId="0" borderId="2" xfId="0" applyNumberFormat="1" applyFont="1" applyFill="1" applyBorder="1" applyAlignment="1">
      <alignment horizontal="center" vertical="center" wrapText="1"/>
    </xf>
    <xf numFmtId="43" fontId="12" fillId="0" borderId="2" xfId="0" applyNumberFormat="1" applyFont="1" applyFill="1" applyBorder="1" applyAlignment="1">
      <alignment horizontal="center" vertical="center"/>
    </xf>
    <xf numFmtId="43" fontId="18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43" fontId="17" fillId="0" borderId="2" xfId="0" applyNumberFormat="1" applyFont="1" applyFill="1" applyBorder="1" applyAlignment="1">
      <alignment horizontal="center" vertical="center" wrapText="1"/>
    </xf>
    <xf numFmtId="176" fontId="18" fillId="0" borderId="0" xfId="0" applyNumberFormat="1" applyFont="1" applyFill="1" applyAlignment="1">
      <alignment horizontal="center" vertical="center" wrapText="1"/>
    </xf>
    <xf numFmtId="176" fontId="20" fillId="0" borderId="0" xfId="0" applyNumberFormat="1" applyFont="1" applyFill="1" applyAlignment="1">
      <alignment horizontal="center" vertical="center" wrapText="1"/>
    </xf>
    <xf numFmtId="0" fontId="21" fillId="0" borderId="0" xfId="0" applyFont="1" applyFill="1" applyProtection="1">
      <alignment vertical="center"/>
      <protection locked="0"/>
    </xf>
    <xf numFmtId="0" fontId="1" fillId="3" borderId="2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43" fontId="18" fillId="0" borderId="2" xfId="0" applyNumberFormat="1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" fillId="0" borderId="0" xfId="0" applyFont="1" applyFill="1" applyBorder="1" applyAlignment="1"/>
    <xf numFmtId="0" fontId="0" fillId="0" borderId="0" xfId="0" applyFont="1" applyFill="1" applyProtection="1">
      <alignment vertical="center"/>
      <protection locked="0"/>
    </xf>
    <xf numFmtId="0" fontId="0" fillId="0" borderId="0" xfId="0" applyFont="1" applyFill="1" applyAlignment="1" applyProtection="1">
      <alignment horizontal="center" vertical="center"/>
      <protection locked="0"/>
    </xf>
    <xf numFmtId="0" fontId="24" fillId="0" borderId="0" xfId="0" applyFont="1" applyFill="1" applyAlignment="1" applyProtection="1">
      <alignment horizontal="center" vertical="center" wrapText="1"/>
    </xf>
    <xf numFmtId="0" fontId="24" fillId="0" borderId="0" xfId="0" applyFont="1" applyFill="1" applyAlignment="1" applyProtection="1">
      <alignment horizontal="center" vertical="center"/>
    </xf>
    <xf numFmtId="177" fontId="24" fillId="0" borderId="0" xfId="0" applyNumberFormat="1" applyFont="1" applyFill="1" applyAlignment="1" applyProtection="1">
      <alignment horizontal="center" vertical="center"/>
    </xf>
    <xf numFmtId="0" fontId="25" fillId="4" borderId="2" xfId="0" applyFont="1" applyFill="1" applyBorder="1" applyAlignment="1" applyProtection="1">
      <alignment horizontal="center" vertical="center"/>
    </xf>
    <xf numFmtId="177" fontId="25" fillId="4" borderId="2" xfId="0" applyNumberFormat="1" applyFont="1" applyFill="1" applyBorder="1" applyAlignment="1" applyProtection="1">
      <alignment horizontal="center" vertical="center"/>
    </xf>
    <xf numFmtId="0" fontId="26" fillId="0" borderId="2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left" vertical="center" wrapText="1"/>
    </xf>
    <xf numFmtId="43" fontId="26" fillId="0" borderId="2" xfId="0" applyNumberFormat="1" applyFont="1" applyFill="1" applyBorder="1" applyAlignment="1" applyProtection="1">
      <alignment horizontal="center" vertical="center"/>
    </xf>
    <xf numFmtId="0" fontId="22" fillId="0" borderId="2" xfId="0" applyFont="1" applyFill="1" applyBorder="1" applyProtection="1">
      <alignment vertical="center"/>
    </xf>
    <xf numFmtId="0" fontId="25" fillId="5" borderId="2" xfId="0" applyFont="1" applyFill="1" applyBorder="1" applyAlignment="1" applyProtection="1">
      <alignment horizontal="center" vertical="center"/>
    </xf>
    <xf numFmtId="43" fontId="27" fillId="5" borderId="2" xfId="0" applyNumberFormat="1" applyFont="1" applyFill="1" applyBorder="1" applyAlignment="1" applyProtection="1">
      <alignment horizontal="center" vertical="center"/>
    </xf>
    <xf numFmtId="43" fontId="27" fillId="5" borderId="2" xfId="0" applyNumberFormat="1" applyFont="1" applyFill="1" applyBorder="1" applyProtection="1">
      <alignment vertical="center"/>
    </xf>
    <xf numFmtId="179" fontId="28" fillId="5" borderId="2" xfId="0" applyNumberFormat="1" applyFont="1" applyFill="1" applyBorder="1" applyAlignment="1" applyProtection="1">
      <alignment horizontal="right" vertical="center" wrapText="1"/>
    </xf>
    <xf numFmtId="177" fontId="28" fillId="5" borderId="2" xfId="0" applyNumberFormat="1" applyFont="1" applyFill="1" applyBorder="1" applyAlignment="1" applyProtection="1">
      <alignment horizontal="left" vertical="center" wrapText="1"/>
    </xf>
    <xf numFmtId="0" fontId="29" fillId="0" borderId="5" xfId="0" applyFont="1" applyFill="1" applyBorder="1" applyAlignment="1" applyProtection="1">
      <alignment horizontal="left" vertical="top" wrapText="1"/>
      <protection locked="0"/>
    </xf>
    <xf numFmtId="0" fontId="29" fillId="0" borderId="6" xfId="0" applyFont="1" applyFill="1" applyBorder="1" applyAlignment="1" applyProtection="1">
      <alignment horizontal="left" vertical="top" wrapText="1"/>
      <protection locked="0"/>
    </xf>
    <xf numFmtId="0" fontId="29" fillId="0" borderId="7" xfId="0" applyFont="1" applyFill="1" applyBorder="1" applyAlignment="1" applyProtection="1">
      <alignment horizontal="left" vertical="top" wrapText="1"/>
      <protection locked="0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样式 1" xfId="50"/>
  </cellStyles>
  <tableStyles count="0" defaultTableStyle="TableStyleMedium2" defaultPivotStyle="PivotStyleLight16"/>
  <colors>
    <mruColors>
      <color rgb="00FFFFFF"/>
      <color rgb="00FF0000"/>
      <color rgb="00CCCCFF"/>
      <color rgb="00C0C0C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914400</xdr:colOff>
      <xdr:row>1</xdr:row>
      <xdr:rowOff>190500</xdr:rowOff>
    </xdr:from>
    <xdr:to>
      <xdr:col>3</xdr:col>
      <xdr:colOff>1280160</xdr:colOff>
      <xdr:row>2</xdr:row>
      <xdr:rowOff>22225</xdr:rowOff>
    </xdr:to>
    <xdr:sp>
      <xdr:nvSpPr>
        <xdr:cNvPr id="1889" name="TextBox 297"/>
        <xdr:cNvSpPr txBox="1"/>
      </xdr:nvSpPr>
      <xdr:spPr>
        <a:xfrm>
          <a:off x="5897880" y="647700"/>
          <a:ext cx="365760" cy="275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914400</xdr:colOff>
      <xdr:row>1</xdr:row>
      <xdr:rowOff>190500</xdr:rowOff>
    </xdr:from>
    <xdr:to>
      <xdr:col>3</xdr:col>
      <xdr:colOff>1280160</xdr:colOff>
      <xdr:row>2</xdr:row>
      <xdr:rowOff>22225</xdr:rowOff>
    </xdr:to>
    <xdr:sp>
      <xdr:nvSpPr>
        <xdr:cNvPr id="1890" name="TextBox 297"/>
        <xdr:cNvSpPr txBox="1"/>
      </xdr:nvSpPr>
      <xdr:spPr>
        <a:xfrm>
          <a:off x="5897880" y="647700"/>
          <a:ext cx="365760" cy="27559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view="pageBreakPreview" zoomScaleNormal="100" workbookViewId="0">
      <selection activeCell="D15" sqref="D15"/>
    </sheetView>
  </sheetViews>
  <sheetFormatPr defaultColWidth="8.1" defaultRowHeight="15" outlineLevelCol="3"/>
  <cols>
    <col min="1" max="1" width="7" style="94"/>
    <col min="2" max="2" width="25.5" style="94"/>
    <col min="3" max="3" width="32.9" style="95" customWidth="1"/>
    <col min="4" max="4" width="17.7" style="94"/>
    <col min="5" max="5" width="8.1" style="94"/>
  </cols>
  <sheetData>
    <row r="1" ht="36" customHeight="1" spans="1:4">
      <c r="A1" s="96" t="s">
        <v>0</v>
      </c>
      <c r="B1" s="97"/>
      <c r="C1" s="98"/>
      <c r="D1" s="98"/>
    </row>
    <row r="2" ht="34.95" customHeight="1" spans="1:4">
      <c r="A2" s="99" t="s">
        <v>1</v>
      </c>
      <c r="B2" s="99" t="s">
        <v>2</v>
      </c>
      <c r="C2" s="100" t="s">
        <v>3</v>
      </c>
      <c r="D2" s="100" t="s">
        <v>4</v>
      </c>
    </row>
    <row r="3" ht="34.95" customHeight="1" spans="1:4">
      <c r="A3" s="101">
        <v>1</v>
      </c>
      <c r="B3" s="102" t="s">
        <v>5</v>
      </c>
      <c r="C3" s="103">
        <f>'表1-装饰工程'!G35</f>
        <v>0</v>
      </c>
      <c r="D3" s="103"/>
    </row>
    <row r="4" ht="34.95" customHeight="1" spans="1:4">
      <c r="A4" s="101">
        <v>2</v>
      </c>
      <c r="B4" s="104" t="s">
        <v>6</v>
      </c>
      <c r="C4" s="103">
        <f>'表2-安装工程'!G14</f>
        <v>0</v>
      </c>
      <c r="D4" s="103"/>
    </row>
    <row r="5" ht="34.95" customHeight="1" spans="1:4">
      <c r="A5" s="101">
        <v>3</v>
      </c>
      <c r="B5" s="102" t="s">
        <v>7</v>
      </c>
      <c r="C5" s="103">
        <f>'表3-露台工程'!G7</f>
        <v>0</v>
      </c>
      <c r="D5" s="103"/>
    </row>
    <row r="6" ht="34.95" customHeight="1" spans="1:4">
      <c r="A6" s="105" t="s">
        <v>8</v>
      </c>
      <c r="B6" s="105"/>
      <c r="C6" s="106">
        <f>SUM(C3:C5)</f>
        <v>0</v>
      </c>
      <c r="D6" s="107"/>
    </row>
    <row r="7" ht="34.95" customHeight="1" spans="1:4">
      <c r="A7" s="105" t="s">
        <v>9</v>
      </c>
      <c r="B7" s="105"/>
      <c r="C7" s="108">
        <f>C6</f>
        <v>0</v>
      </c>
      <c r="D7" s="109"/>
    </row>
    <row r="8" s="93" customFormat="1" ht="51" customHeight="1" spans="1:4">
      <c r="A8" s="110" t="s">
        <v>10</v>
      </c>
      <c r="B8" s="111"/>
      <c r="C8" s="111"/>
      <c r="D8" s="112"/>
    </row>
    <row r="9" ht="12" customHeight="1"/>
    <row r="10" ht="12" customHeight="1"/>
    <row r="11" ht="12" customHeight="1"/>
    <row r="12" ht="12" customHeight="1" spans="3:4">
      <c r="C12" s="113"/>
      <c r="D12" s="114"/>
    </row>
    <row r="13" ht="12" customHeight="1" spans="3:4">
      <c r="C13" s="113"/>
      <c r="D13" s="114"/>
    </row>
  </sheetData>
  <mergeCells count="4">
    <mergeCell ref="A1:D1"/>
    <mergeCell ref="A6:B6"/>
    <mergeCell ref="A7:B7"/>
    <mergeCell ref="A8:D8"/>
  </mergeCells>
  <printOptions horizontalCentered="1"/>
  <pageMargins left="0.747916666666667" right="0.747916666666667" top="0.747916666666667" bottom="0.747916666666667" header="0" footer="0"/>
  <pageSetup paperSize="9" scale="97" orientation="portrait" horizontalDpi="600" verticalDpi="36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9"/>
  <sheetViews>
    <sheetView zoomScaleSheetLayoutView="90" workbookViewId="0">
      <pane ySplit="3" topLeftCell="A4" activePane="bottomLeft" state="frozen"/>
      <selection/>
      <selection pane="bottomLeft" activeCell="H30" sqref="H30"/>
    </sheetView>
  </sheetViews>
  <sheetFormatPr defaultColWidth="9" defaultRowHeight="23.4" customHeight="1"/>
  <cols>
    <col min="1" max="1" width="6" style="58"/>
    <col min="2" max="2" width="14.2" style="59" customWidth="1"/>
    <col min="3" max="3" width="63.6" style="58"/>
    <col min="4" max="4" width="8.6" style="59"/>
    <col min="5" max="5" width="9.5" style="60"/>
    <col min="6" max="7" width="10.7" style="58" customWidth="1"/>
    <col min="8" max="8" width="12" style="58"/>
    <col min="9" max="9" width="17.7" style="61" customWidth="1"/>
    <col min="10" max="16384" width="9" style="57"/>
  </cols>
  <sheetData>
    <row r="1" ht="40.05" customHeight="1" spans="1:8">
      <c r="A1" s="62" t="s">
        <v>11</v>
      </c>
      <c r="B1" s="63"/>
      <c r="C1" s="63"/>
      <c r="D1" s="63"/>
      <c r="E1" s="73"/>
      <c r="F1" s="63"/>
      <c r="G1" s="63"/>
      <c r="H1" s="63"/>
    </row>
    <row r="2" ht="15" spans="1:8">
      <c r="A2" s="64" t="s">
        <v>1</v>
      </c>
      <c r="B2" s="64" t="s">
        <v>2</v>
      </c>
      <c r="C2" s="64" t="s">
        <v>12</v>
      </c>
      <c r="D2" s="64" t="s">
        <v>13</v>
      </c>
      <c r="E2" s="74" t="s">
        <v>14</v>
      </c>
      <c r="F2" s="64" t="s">
        <v>15</v>
      </c>
      <c r="G2" s="75" t="s">
        <v>16</v>
      </c>
      <c r="H2" s="64" t="s">
        <v>4</v>
      </c>
    </row>
    <row r="3" ht="15" spans="1:8">
      <c r="A3" s="65"/>
      <c r="B3" s="65"/>
      <c r="C3" s="65"/>
      <c r="D3" s="65"/>
      <c r="E3" s="74"/>
      <c r="F3" s="65"/>
      <c r="G3" s="76"/>
      <c r="H3" s="65"/>
    </row>
    <row r="4" customHeight="1" spans="1:8">
      <c r="A4" s="66"/>
      <c r="B4" s="64" t="s">
        <v>17</v>
      </c>
      <c r="C4" s="64" t="s">
        <v>18</v>
      </c>
      <c r="D4" s="66"/>
      <c r="E4" s="74"/>
      <c r="F4" s="65"/>
      <c r="G4" s="76"/>
      <c r="H4" s="65"/>
    </row>
    <row r="5" ht="15" spans="1:8">
      <c r="A5" s="66">
        <v>1</v>
      </c>
      <c r="B5" s="67" t="s">
        <v>19</v>
      </c>
      <c r="C5" s="68" t="s">
        <v>20</v>
      </c>
      <c r="D5" s="69" t="s">
        <v>21</v>
      </c>
      <c r="E5" s="77">
        <v>1</v>
      </c>
      <c r="F5" s="78"/>
      <c r="G5" s="79"/>
      <c r="H5" s="66"/>
    </row>
    <row r="6" ht="15" spans="1:8">
      <c r="A6" s="66">
        <v>2</v>
      </c>
      <c r="B6" s="67" t="s">
        <v>22</v>
      </c>
      <c r="C6" s="68" t="s">
        <v>23</v>
      </c>
      <c r="D6" s="69" t="s">
        <v>24</v>
      </c>
      <c r="E6" s="77">
        <v>400</v>
      </c>
      <c r="F6" s="78"/>
      <c r="G6" s="79"/>
      <c r="H6" s="66"/>
    </row>
    <row r="7" ht="26.4" spans="1:8">
      <c r="A7" s="66">
        <v>3</v>
      </c>
      <c r="B7" s="67" t="s">
        <v>25</v>
      </c>
      <c r="C7" s="68" t="s">
        <v>26</v>
      </c>
      <c r="D7" s="69" t="s">
        <v>24</v>
      </c>
      <c r="E7" s="77">
        <v>400</v>
      </c>
      <c r="F7" s="78"/>
      <c r="G7" s="79"/>
      <c r="H7" s="67"/>
    </row>
    <row r="8" ht="15" spans="1:8">
      <c r="A8" s="66">
        <v>4</v>
      </c>
      <c r="B8" s="85" t="s">
        <v>27</v>
      </c>
      <c r="C8" s="68" t="s">
        <v>28</v>
      </c>
      <c r="D8" s="69" t="s">
        <v>29</v>
      </c>
      <c r="E8" s="77">
        <v>3</v>
      </c>
      <c r="F8" s="78"/>
      <c r="G8" s="79"/>
      <c r="H8" s="66"/>
    </row>
    <row r="9" ht="26.4" spans="1:8">
      <c r="A9" s="66">
        <v>5</v>
      </c>
      <c r="B9" s="67" t="s">
        <v>30</v>
      </c>
      <c r="C9" s="68" t="s">
        <v>31</v>
      </c>
      <c r="D9" s="69" t="s">
        <v>24</v>
      </c>
      <c r="E9" s="77">
        <v>400</v>
      </c>
      <c r="F9" s="78"/>
      <c r="G9" s="79"/>
      <c r="H9" s="65"/>
    </row>
    <row r="10" ht="26.4" spans="1:8">
      <c r="A10" s="66">
        <v>6</v>
      </c>
      <c r="B10" s="67" t="s">
        <v>32</v>
      </c>
      <c r="C10" s="68" t="s">
        <v>33</v>
      </c>
      <c r="D10" s="69" t="s">
        <v>24</v>
      </c>
      <c r="E10" s="77">
        <v>28</v>
      </c>
      <c r="F10" s="78"/>
      <c r="G10" s="79"/>
      <c r="H10" s="65"/>
    </row>
    <row r="11" customHeight="1" spans="1:8">
      <c r="A11" s="66"/>
      <c r="B11" s="64" t="s">
        <v>34</v>
      </c>
      <c r="C11" s="64" t="s">
        <v>35</v>
      </c>
      <c r="D11" s="66"/>
      <c r="E11" s="77"/>
      <c r="F11" s="90"/>
      <c r="G11" s="79"/>
      <c r="H11" s="65"/>
    </row>
    <row r="12" ht="26.4" spans="1:8">
      <c r="A12" s="66">
        <v>7</v>
      </c>
      <c r="B12" s="67" t="s">
        <v>36</v>
      </c>
      <c r="C12" s="86" t="s">
        <v>37</v>
      </c>
      <c r="D12" s="69" t="s">
        <v>38</v>
      </c>
      <c r="E12" s="77">
        <v>115</v>
      </c>
      <c r="F12" s="78"/>
      <c r="G12" s="79"/>
      <c r="H12" s="66"/>
    </row>
    <row r="13" ht="26.4" spans="1:8">
      <c r="A13" s="66">
        <v>8</v>
      </c>
      <c r="B13" s="67" t="s">
        <v>39</v>
      </c>
      <c r="C13" s="86" t="s">
        <v>40</v>
      </c>
      <c r="D13" s="69" t="s">
        <v>24</v>
      </c>
      <c r="E13" s="77">
        <v>400</v>
      </c>
      <c r="F13" s="78"/>
      <c r="G13" s="79"/>
      <c r="H13" s="65"/>
    </row>
    <row r="14" ht="15" spans="1:8">
      <c r="A14" s="66">
        <v>9</v>
      </c>
      <c r="B14" s="67" t="s">
        <v>41</v>
      </c>
      <c r="C14" s="68" t="s">
        <v>42</v>
      </c>
      <c r="D14" s="69" t="s">
        <v>21</v>
      </c>
      <c r="E14" s="77">
        <v>1</v>
      </c>
      <c r="F14" s="90"/>
      <c r="G14" s="79"/>
      <c r="H14" s="67"/>
    </row>
    <row r="15" ht="15" spans="1:8">
      <c r="A15" s="66">
        <v>10</v>
      </c>
      <c r="B15" s="67" t="s">
        <v>43</v>
      </c>
      <c r="C15" s="68" t="s">
        <v>44</v>
      </c>
      <c r="D15" s="69" t="s">
        <v>21</v>
      </c>
      <c r="E15" s="77">
        <v>1</v>
      </c>
      <c r="F15" s="90"/>
      <c r="G15" s="79"/>
      <c r="H15" s="67"/>
    </row>
    <row r="16" customHeight="1" spans="1:8">
      <c r="A16" s="66"/>
      <c r="B16" s="64" t="s">
        <v>45</v>
      </c>
      <c r="C16" s="64" t="s">
        <v>46</v>
      </c>
      <c r="D16" s="66"/>
      <c r="E16" s="77"/>
      <c r="F16" s="90"/>
      <c r="G16" s="79"/>
      <c r="H16" s="65"/>
    </row>
    <row r="17" ht="52.8" spans="1:8">
      <c r="A17" s="66">
        <v>11</v>
      </c>
      <c r="B17" s="67" t="s">
        <v>47</v>
      </c>
      <c r="C17" s="68" t="s">
        <v>48</v>
      </c>
      <c r="D17" s="69" t="s">
        <v>24</v>
      </c>
      <c r="E17" s="77">
        <v>26</v>
      </c>
      <c r="F17" s="78"/>
      <c r="G17" s="79"/>
      <c r="H17" s="65"/>
    </row>
    <row r="18" ht="39.6" spans="1:8">
      <c r="A18" s="66">
        <v>12</v>
      </c>
      <c r="B18" s="67" t="s">
        <v>49</v>
      </c>
      <c r="C18" s="68" t="s">
        <v>50</v>
      </c>
      <c r="D18" s="69" t="s">
        <v>24</v>
      </c>
      <c r="E18" s="77">
        <v>28</v>
      </c>
      <c r="F18" s="78"/>
      <c r="G18" s="79"/>
      <c r="H18" s="65"/>
    </row>
    <row r="19" ht="52.8" spans="1:8">
      <c r="A19" s="66">
        <v>13</v>
      </c>
      <c r="B19" s="67" t="s">
        <v>51</v>
      </c>
      <c r="C19" s="68" t="s">
        <v>52</v>
      </c>
      <c r="D19" s="69" t="s">
        <v>24</v>
      </c>
      <c r="E19" s="77">
        <v>15</v>
      </c>
      <c r="F19" s="78"/>
      <c r="G19" s="79"/>
      <c r="H19" s="65"/>
    </row>
    <row r="20" ht="39.6" spans="1:8">
      <c r="A20" s="66">
        <v>14</v>
      </c>
      <c r="B20" s="67" t="s">
        <v>53</v>
      </c>
      <c r="C20" s="68" t="s">
        <v>54</v>
      </c>
      <c r="D20" s="69" t="s">
        <v>24</v>
      </c>
      <c r="E20" s="77">
        <v>10</v>
      </c>
      <c r="F20" s="78"/>
      <c r="G20" s="79"/>
      <c r="H20" s="65"/>
    </row>
    <row r="21" ht="52.8" spans="1:8">
      <c r="A21" s="66">
        <v>15</v>
      </c>
      <c r="B21" s="67" t="s">
        <v>55</v>
      </c>
      <c r="C21" s="86" t="s">
        <v>56</v>
      </c>
      <c r="D21" s="69" t="s">
        <v>24</v>
      </c>
      <c r="E21" s="77">
        <v>160</v>
      </c>
      <c r="F21" s="78"/>
      <c r="G21" s="79"/>
      <c r="H21" s="65"/>
    </row>
    <row r="22" ht="15" spans="1:8">
      <c r="A22" s="66">
        <v>16</v>
      </c>
      <c r="B22" s="67" t="s">
        <v>57</v>
      </c>
      <c r="C22" s="68" t="s">
        <v>58</v>
      </c>
      <c r="D22" s="69" t="s">
        <v>24</v>
      </c>
      <c r="E22" s="77">
        <v>102</v>
      </c>
      <c r="F22" s="78"/>
      <c r="G22" s="79"/>
      <c r="H22" s="65"/>
    </row>
    <row r="23" ht="26.4" spans="1:8">
      <c r="A23" s="66">
        <v>17</v>
      </c>
      <c r="B23" s="67" t="s">
        <v>59</v>
      </c>
      <c r="C23" s="87" t="s">
        <v>60</v>
      </c>
      <c r="D23" s="79" t="s">
        <v>38</v>
      </c>
      <c r="E23" s="77">
        <v>23</v>
      </c>
      <c r="F23" s="78"/>
      <c r="G23" s="79"/>
      <c r="H23" s="66"/>
    </row>
    <row r="24" ht="26.4" spans="1:8">
      <c r="A24" s="66">
        <v>18</v>
      </c>
      <c r="B24" s="67" t="s">
        <v>61</v>
      </c>
      <c r="C24" s="87" t="s">
        <v>62</v>
      </c>
      <c r="D24" s="79" t="s">
        <v>38</v>
      </c>
      <c r="E24" s="77">
        <v>14.8</v>
      </c>
      <c r="F24" s="78"/>
      <c r="G24" s="79"/>
      <c r="H24" s="66"/>
    </row>
    <row r="25" ht="26.4" spans="1:8">
      <c r="A25" s="66">
        <v>19</v>
      </c>
      <c r="B25" s="67" t="s">
        <v>63</v>
      </c>
      <c r="C25" s="87" t="s">
        <v>64</v>
      </c>
      <c r="D25" s="79" t="s">
        <v>38</v>
      </c>
      <c r="E25" s="77">
        <v>48</v>
      </c>
      <c r="F25" s="78"/>
      <c r="G25" s="79"/>
      <c r="H25" s="66"/>
    </row>
    <row r="26" ht="15" spans="1:8">
      <c r="A26" s="66">
        <v>20</v>
      </c>
      <c r="B26" s="67" t="s">
        <v>65</v>
      </c>
      <c r="C26" s="68" t="s">
        <v>66</v>
      </c>
      <c r="D26" s="69" t="s">
        <v>67</v>
      </c>
      <c r="E26" s="77">
        <v>1</v>
      </c>
      <c r="F26" s="78"/>
      <c r="G26" s="79"/>
      <c r="H26" s="66"/>
    </row>
    <row r="27" customFormat="1" ht="15" spans="1:9">
      <c r="A27" s="66">
        <v>21</v>
      </c>
      <c r="B27" s="88" t="s">
        <v>68</v>
      </c>
      <c r="C27" s="89" t="s">
        <v>69</v>
      </c>
      <c r="D27" s="79" t="s">
        <v>38</v>
      </c>
      <c r="E27" s="91">
        <v>30</v>
      </c>
      <c r="F27" s="78"/>
      <c r="G27" s="79"/>
      <c r="H27" s="66"/>
      <c r="I27" s="92"/>
    </row>
    <row r="28" customFormat="1" ht="15" spans="1:9">
      <c r="A28" s="66">
        <v>22</v>
      </c>
      <c r="B28" s="88" t="s">
        <v>70</v>
      </c>
      <c r="C28" s="89" t="s">
        <v>71</v>
      </c>
      <c r="D28" s="69" t="s">
        <v>21</v>
      </c>
      <c r="E28" s="91">
        <v>1</v>
      </c>
      <c r="F28" s="78"/>
      <c r="G28" s="79"/>
      <c r="H28" s="66"/>
      <c r="I28" s="92"/>
    </row>
    <row r="29" customFormat="1" customHeight="1" spans="1:9">
      <c r="A29" s="66"/>
      <c r="B29" s="64" t="s">
        <v>45</v>
      </c>
      <c r="C29" s="64" t="s">
        <v>72</v>
      </c>
      <c r="D29" s="66"/>
      <c r="E29" s="77"/>
      <c r="F29" s="90"/>
      <c r="G29" s="79"/>
      <c r="H29" s="65"/>
      <c r="I29" s="61"/>
    </row>
    <row r="30" s="58" customFormat="1" ht="52.8" spans="1:9">
      <c r="A30" s="66">
        <v>23</v>
      </c>
      <c r="B30" s="67" t="s">
        <v>73</v>
      </c>
      <c r="C30" s="68" t="s">
        <v>74</v>
      </c>
      <c r="D30" s="69" t="s">
        <v>24</v>
      </c>
      <c r="E30" s="77">
        <v>120</v>
      </c>
      <c r="F30" s="78"/>
      <c r="G30" s="79"/>
      <c r="H30" s="67"/>
      <c r="I30" s="61"/>
    </row>
    <row r="31" s="58" customFormat="1" ht="13.8" spans="1:9">
      <c r="A31" s="66">
        <v>24</v>
      </c>
      <c r="B31" s="67" t="s">
        <v>75</v>
      </c>
      <c r="C31" s="68" t="s">
        <v>76</v>
      </c>
      <c r="D31" s="69" t="s">
        <v>21</v>
      </c>
      <c r="E31" s="77">
        <v>1</v>
      </c>
      <c r="F31" s="78"/>
      <c r="G31" s="79"/>
      <c r="H31" s="66"/>
      <c r="I31" s="61"/>
    </row>
    <row r="32" s="58" customFormat="1" ht="13.8" spans="1:9">
      <c r="A32" s="66">
        <v>25</v>
      </c>
      <c r="B32" s="67" t="s">
        <v>77</v>
      </c>
      <c r="C32" s="68" t="s">
        <v>78</v>
      </c>
      <c r="D32" s="69" t="s">
        <v>21</v>
      </c>
      <c r="E32" s="77">
        <v>1</v>
      </c>
      <c r="F32" s="78"/>
      <c r="G32" s="79"/>
      <c r="H32" s="66"/>
      <c r="I32" s="61"/>
    </row>
    <row r="33" customFormat="1" customHeight="1" spans="1:9">
      <c r="A33" s="66"/>
      <c r="B33" s="67" t="s">
        <v>79</v>
      </c>
      <c r="C33" s="64" t="s">
        <v>80</v>
      </c>
      <c r="D33" s="66"/>
      <c r="E33" s="77"/>
      <c r="F33" s="90"/>
      <c r="G33" s="79"/>
      <c r="H33" s="65"/>
      <c r="I33" s="61"/>
    </row>
    <row r="34" s="58" customFormat="1" ht="13.8" spans="1:9">
      <c r="A34" s="66">
        <v>26</v>
      </c>
      <c r="B34" s="67" t="s">
        <v>81</v>
      </c>
      <c r="C34" s="68"/>
      <c r="D34" s="69" t="s">
        <v>21</v>
      </c>
      <c r="E34" s="77">
        <v>1</v>
      </c>
      <c r="F34" s="78"/>
      <c r="G34" s="79"/>
      <c r="H34" s="66"/>
      <c r="I34" s="61"/>
    </row>
    <row r="35" ht="40.05" customHeight="1" spans="1:8">
      <c r="A35" s="64" t="s">
        <v>82</v>
      </c>
      <c r="B35" s="65"/>
      <c r="C35" s="65"/>
      <c r="D35" s="66"/>
      <c r="E35" s="77"/>
      <c r="F35" s="80"/>
      <c r="G35" s="81">
        <f>SUM(G5:G34)</f>
        <v>0</v>
      </c>
      <c r="H35" s="66"/>
    </row>
    <row r="36" customHeight="1" spans="1:8">
      <c r="A36" s="70"/>
      <c r="B36" s="71"/>
      <c r="C36" s="71"/>
      <c r="D36" s="72"/>
      <c r="E36" s="82"/>
      <c r="F36" s="71"/>
      <c r="G36" s="71"/>
      <c r="H36" s="71"/>
    </row>
    <row r="37" customHeight="1" spans="1:8">
      <c r="A37" s="70"/>
      <c r="B37" s="71"/>
      <c r="C37" s="71"/>
      <c r="D37" s="72"/>
      <c r="E37" s="83"/>
      <c r="F37" s="71"/>
      <c r="G37" s="70"/>
      <c r="H37" s="70"/>
    </row>
    <row r="39" customHeight="1" spans="8:8">
      <c r="H39" s="84"/>
    </row>
  </sheetData>
  <autoFilter xmlns:etc="http://www.wps.cn/officeDocument/2017/etCustomData" ref="A3:I36" etc:filterBottomFollowUsedRange="0">
    <extLst/>
  </autoFilter>
  <mergeCells count="11">
    <mergeCell ref="A1:H1"/>
    <mergeCell ref="A35:D35"/>
    <mergeCell ref="A36:H36"/>
    <mergeCell ref="A2:A3"/>
    <mergeCell ref="B2:B3"/>
    <mergeCell ref="C2:C3"/>
    <mergeCell ref="D2:D3"/>
    <mergeCell ref="E2:E3"/>
    <mergeCell ref="F2:F3"/>
    <mergeCell ref="G2:G3"/>
    <mergeCell ref="H2:H3"/>
  </mergeCells>
  <printOptions horizontalCentered="1"/>
  <pageMargins left="0.747916666666667" right="0.747916666666667" top="0.747916666666667" bottom="0.747916666666667" header="0" footer="0"/>
  <pageSetup paperSize="9" scale="55" fitToHeight="0" orientation="portrait" horizontalDpi="600" verticalDpi="360"/>
  <headerFooter>
    <oddFooter>&amp;C第 &amp;P 页, &amp;A</oddFooter>
  </headerFooter>
  <rowBreaks count="1" manualBreakCount="1">
    <brk id="36" max="25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zoomScale="115" zoomScaleNormal="115" zoomScaleSheetLayoutView="90" workbookViewId="0">
      <pane ySplit="3" topLeftCell="A4" activePane="bottomLeft" state="frozen"/>
      <selection/>
      <selection pane="bottomLeft" activeCell="A7" sqref="A7:H13"/>
    </sheetView>
  </sheetViews>
  <sheetFormatPr defaultColWidth="9" defaultRowHeight="23.4" customHeight="1" outlineLevelCol="7"/>
  <cols>
    <col min="1" max="1" width="6" style="58"/>
    <col min="2" max="2" width="14.2" style="59" customWidth="1"/>
    <col min="3" max="3" width="63.6" style="58"/>
    <col min="4" max="4" width="8.6" style="59"/>
    <col min="5" max="5" width="9.5" style="60"/>
    <col min="6" max="7" width="10.7" style="58" customWidth="1"/>
    <col min="8" max="8" width="12" style="58"/>
    <col min="9" max="9" width="17.7" style="61" customWidth="1"/>
    <col min="10" max="16384" width="9" style="57"/>
  </cols>
  <sheetData>
    <row r="1" ht="40.05" customHeight="1" spans="1:8">
      <c r="A1" s="62" t="s">
        <v>83</v>
      </c>
      <c r="B1" s="63"/>
      <c r="C1" s="63"/>
      <c r="D1" s="63"/>
      <c r="E1" s="73"/>
      <c r="F1" s="63"/>
      <c r="G1" s="63"/>
      <c r="H1" s="63"/>
    </row>
    <row r="2" ht="15" spans="1:8">
      <c r="A2" s="64" t="s">
        <v>1</v>
      </c>
      <c r="B2" s="64" t="s">
        <v>2</v>
      </c>
      <c r="C2" s="64" t="s">
        <v>12</v>
      </c>
      <c r="D2" s="64" t="s">
        <v>13</v>
      </c>
      <c r="E2" s="74" t="s">
        <v>14</v>
      </c>
      <c r="F2" s="64" t="s">
        <v>15</v>
      </c>
      <c r="G2" s="75" t="s">
        <v>16</v>
      </c>
      <c r="H2" s="64" t="s">
        <v>4</v>
      </c>
    </row>
    <row r="3" ht="15" spans="1:8">
      <c r="A3" s="65"/>
      <c r="B3" s="65"/>
      <c r="C3" s="65"/>
      <c r="D3" s="65"/>
      <c r="E3" s="74"/>
      <c r="F3" s="65"/>
      <c r="G3" s="76"/>
      <c r="H3" s="65"/>
    </row>
    <row r="4" customHeight="1" spans="1:8">
      <c r="A4" s="66"/>
      <c r="B4" s="64" t="s">
        <v>17</v>
      </c>
      <c r="C4" s="64" t="s">
        <v>84</v>
      </c>
      <c r="D4" s="66"/>
      <c r="E4" s="74"/>
      <c r="F4" s="65"/>
      <c r="G4" s="76"/>
      <c r="H4" s="65"/>
    </row>
    <row r="5" ht="15" spans="1:8">
      <c r="A5" s="66">
        <v>1</v>
      </c>
      <c r="B5" s="67" t="s">
        <v>85</v>
      </c>
      <c r="C5" s="68" t="s">
        <v>86</v>
      </c>
      <c r="D5" s="69" t="s">
        <v>24</v>
      </c>
      <c r="E5" s="77">
        <v>400</v>
      </c>
      <c r="F5" s="78"/>
      <c r="G5" s="79"/>
      <c r="H5" s="66"/>
    </row>
    <row r="6" ht="15" spans="1:8">
      <c r="A6" s="66">
        <v>2</v>
      </c>
      <c r="B6" s="67" t="s">
        <v>87</v>
      </c>
      <c r="C6" s="68" t="s">
        <v>88</v>
      </c>
      <c r="D6" s="69" t="s">
        <v>21</v>
      </c>
      <c r="E6" s="77">
        <v>1</v>
      </c>
      <c r="F6" s="78"/>
      <c r="G6" s="79"/>
      <c r="H6" s="66"/>
    </row>
    <row r="7" ht="26.4" spans="1:8">
      <c r="A7" s="66">
        <v>3</v>
      </c>
      <c r="B7" s="67" t="s">
        <v>89</v>
      </c>
      <c r="C7" s="68" t="s">
        <v>90</v>
      </c>
      <c r="D7" s="69" t="s">
        <v>21</v>
      </c>
      <c r="E7" s="77">
        <v>1</v>
      </c>
      <c r="F7" s="78"/>
      <c r="G7" s="79"/>
      <c r="H7" s="66"/>
    </row>
    <row r="8" ht="15" spans="1:8">
      <c r="A8" s="66">
        <v>4</v>
      </c>
      <c r="B8" s="67" t="s">
        <v>91</v>
      </c>
      <c r="C8" s="68" t="s">
        <v>92</v>
      </c>
      <c r="D8" s="69" t="s">
        <v>21</v>
      </c>
      <c r="E8" s="77">
        <v>1</v>
      </c>
      <c r="F8" s="78"/>
      <c r="G8" s="79"/>
      <c r="H8" s="66"/>
    </row>
    <row r="9" ht="15" spans="1:8">
      <c r="A9" s="66">
        <v>5</v>
      </c>
      <c r="B9" s="67" t="s">
        <v>93</v>
      </c>
      <c r="C9" s="68" t="s">
        <v>94</v>
      </c>
      <c r="D9" s="69" t="s">
        <v>21</v>
      </c>
      <c r="E9" s="77">
        <v>1</v>
      </c>
      <c r="F9" s="78"/>
      <c r="G9" s="79"/>
      <c r="H9" s="66"/>
    </row>
    <row r="10" customHeight="1" spans="1:8">
      <c r="A10" s="66"/>
      <c r="B10" s="64" t="s">
        <v>34</v>
      </c>
      <c r="C10" s="64" t="s">
        <v>95</v>
      </c>
      <c r="D10" s="66"/>
      <c r="E10" s="74"/>
      <c r="F10" s="65"/>
      <c r="G10" s="76"/>
      <c r="H10" s="65"/>
    </row>
    <row r="11" ht="26.4" spans="1:8">
      <c r="A11" s="66">
        <v>6</v>
      </c>
      <c r="B11" s="67" t="s">
        <v>96</v>
      </c>
      <c r="C11" s="68" t="s">
        <v>97</v>
      </c>
      <c r="D11" s="69" t="s">
        <v>98</v>
      </c>
      <c r="E11" s="77">
        <v>1</v>
      </c>
      <c r="F11" s="78"/>
      <c r="G11" s="79"/>
      <c r="H11" s="66"/>
    </row>
    <row r="12" ht="15" spans="1:8">
      <c r="A12" s="66">
        <v>7</v>
      </c>
      <c r="B12" s="67" t="s">
        <v>99</v>
      </c>
      <c r="C12" s="68" t="s">
        <v>100</v>
      </c>
      <c r="D12" s="69" t="s">
        <v>101</v>
      </c>
      <c r="E12" s="77">
        <v>5</v>
      </c>
      <c r="F12" s="78"/>
      <c r="G12" s="79"/>
      <c r="H12" s="66"/>
    </row>
    <row r="13" ht="15" spans="1:8">
      <c r="A13" s="66">
        <v>8</v>
      </c>
      <c r="B13" s="67" t="s">
        <v>102</v>
      </c>
      <c r="C13" s="68" t="s">
        <v>103</v>
      </c>
      <c r="D13" s="69" t="s">
        <v>21</v>
      </c>
      <c r="E13" s="77">
        <v>1</v>
      </c>
      <c r="F13" s="78"/>
      <c r="G13" s="79"/>
      <c r="H13" s="66"/>
    </row>
    <row r="14" ht="40.05" customHeight="1" spans="1:8">
      <c r="A14" s="64" t="s">
        <v>82</v>
      </c>
      <c r="B14" s="65"/>
      <c r="C14" s="65"/>
      <c r="D14" s="66"/>
      <c r="E14" s="77"/>
      <c r="F14" s="80"/>
      <c r="G14" s="81">
        <f>SUM(G5:G13)</f>
        <v>0</v>
      </c>
      <c r="H14" s="66"/>
    </row>
    <row r="15" customHeight="1" spans="1:8">
      <c r="A15" s="70"/>
      <c r="B15" s="71"/>
      <c r="C15" s="71"/>
      <c r="D15" s="72"/>
      <c r="E15" s="82"/>
      <c r="F15" s="71"/>
      <c r="G15" s="71"/>
      <c r="H15" s="71"/>
    </row>
    <row r="16" customHeight="1" spans="1:8">
      <c r="A16" s="70"/>
      <c r="B16" s="71"/>
      <c r="C16" s="71"/>
      <c r="D16" s="72"/>
      <c r="E16" s="83"/>
      <c r="F16" s="71"/>
      <c r="G16" s="70"/>
      <c r="H16" s="70"/>
    </row>
    <row r="18" customHeight="1" spans="8:8">
      <c r="H18" s="84"/>
    </row>
  </sheetData>
  <autoFilter xmlns:etc="http://www.wps.cn/officeDocument/2017/etCustomData" ref="A3:I15" etc:filterBottomFollowUsedRange="0">
    <extLst/>
  </autoFilter>
  <mergeCells count="11">
    <mergeCell ref="A1:H1"/>
    <mergeCell ref="A14:D14"/>
    <mergeCell ref="A15:H15"/>
    <mergeCell ref="A2:A3"/>
    <mergeCell ref="B2:B3"/>
    <mergeCell ref="C2:C3"/>
    <mergeCell ref="D2:D3"/>
    <mergeCell ref="E2:E3"/>
    <mergeCell ref="F2:F3"/>
    <mergeCell ref="G2:G3"/>
    <mergeCell ref="H2:H3"/>
  </mergeCells>
  <printOptions horizontalCentered="1"/>
  <pageMargins left="0.747916666666667" right="0.747916666666667" top="0.747916666666667" bottom="0.747916666666667" header="0" footer="0"/>
  <pageSetup paperSize="9" scale="55" fitToHeight="0" orientation="landscape" horizontalDpi="600" verticalDpi="360"/>
  <headerFooter>
    <oddFooter>&amp;C第 &amp;P 页, &amp;A</oddFooter>
  </headerFooter>
  <rowBreaks count="1" manualBreakCount="1">
    <brk id="15" max="25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zoomScale="115" zoomScaleNormal="115" workbookViewId="0">
      <selection activeCell="A5" sqref="A5:G6"/>
    </sheetView>
  </sheetViews>
  <sheetFormatPr defaultColWidth="9" defaultRowHeight="23.4" customHeight="1"/>
  <cols>
    <col min="1" max="1" width="6" style="58"/>
    <col min="2" max="2" width="14.2" style="59" customWidth="1"/>
    <col min="3" max="3" width="47.0666666666667" style="58" customWidth="1"/>
    <col min="4" max="4" width="8.6" style="59"/>
    <col min="5" max="5" width="9.5" style="60"/>
    <col min="6" max="7" width="10.7" style="58" customWidth="1"/>
    <col min="8" max="8" width="12" style="58"/>
    <col min="9" max="9" width="17.7" style="61" customWidth="1"/>
    <col min="10" max="16384" width="9" style="57"/>
  </cols>
  <sheetData>
    <row r="1" s="57" customFormat="1" ht="40.05" customHeight="1" spans="1:9">
      <c r="A1" s="62" t="s">
        <v>104</v>
      </c>
      <c r="B1" s="63"/>
      <c r="C1" s="63"/>
      <c r="D1" s="63"/>
      <c r="E1" s="73"/>
      <c r="F1" s="63"/>
      <c r="G1" s="63"/>
      <c r="H1" s="63"/>
      <c r="I1" s="61"/>
    </row>
    <row r="2" s="57" customFormat="1" ht="15" spans="1:9">
      <c r="A2" s="64" t="s">
        <v>1</v>
      </c>
      <c r="B2" s="64" t="s">
        <v>2</v>
      </c>
      <c r="C2" s="64" t="s">
        <v>12</v>
      </c>
      <c r="D2" s="64" t="s">
        <v>13</v>
      </c>
      <c r="E2" s="74" t="s">
        <v>14</v>
      </c>
      <c r="F2" s="64" t="s">
        <v>15</v>
      </c>
      <c r="G2" s="75" t="s">
        <v>16</v>
      </c>
      <c r="H2" s="64" t="s">
        <v>4</v>
      </c>
      <c r="I2" s="61"/>
    </row>
    <row r="3" s="57" customFormat="1" ht="15" spans="1:9">
      <c r="A3" s="65"/>
      <c r="B3" s="65"/>
      <c r="C3" s="65"/>
      <c r="D3" s="65"/>
      <c r="E3" s="74"/>
      <c r="F3" s="65"/>
      <c r="G3" s="76"/>
      <c r="H3" s="65"/>
      <c r="I3" s="61"/>
    </row>
    <row r="4" s="57" customFormat="1" customHeight="1" spans="1:9">
      <c r="A4" s="66"/>
      <c r="B4" s="64" t="s">
        <v>17</v>
      </c>
      <c r="C4" s="64" t="s">
        <v>7</v>
      </c>
      <c r="D4" s="66"/>
      <c r="E4" s="74"/>
      <c r="F4" s="65"/>
      <c r="G4" s="76"/>
      <c r="H4" s="65"/>
      <c r="I4" s="61"/>
    </row>
    <row r="5" s="57" customFormat="1" ht="26.4" spans="1:9">
      <c r="A5" s="66">
        <v>1</v>
      </c>
      <c r="B5" s="67" t="s">
        <v>105</v>
      </c>
      <c r="C5" s="68" t="s">
        <v>106</v>
      </c>
      <c r="D5" s="69" t="s">
        <v>21</v>
      </c>
      <c r="E5" s="77">
        <v>1</v>
      </c>
      <c r="F5" s="78"/>
      <c r="G5" s="79"/>
      <c r="H5" s="66"/>
      <c r="I5" s="61"/>
    </row>
    <row r="6" s="57" customFormat="1" ht="26.4" spans="1:9">
      <c r="A6" s="66">
        <v>2</v>
      </c>
      <c r="B6" s="67" t="s">
        <v>107</v>
      </c>
      <c r="C6" s="68" t="s">
        <v>108</v>
      </c>
      <c r="D6" s="69" t="s">
        <v>24</v>
      </c>
      <c r="E6" s="77">
        <v>150</v>
      </c>
      <c r="F6" s="78"/>
      <c r="G6" s="79"/>
      <c r="H6" s="66"/>
      <c r="I6" s="61"/>
    </row>
    <row r="7" s="57" customFormat="1" ht="40.05" customHeight="1" spans="1:9">
      <c r="A7" s="64" t="s">
        <v>82</v>
      </c>
      <c r="B7" s="65"/>
      <c r="C7" s="65"/>
      <c r="D7" s="66"/>
      <c r="E7" s="77"/>
      <c r="F7" s="80"/>
      <c r="G7" s="81">
        <f>SUM(G5:G6)</f>
        <v>0</v>
      </c>
      <c r="H7" s="66"/>
      <c r="I7" s="61"/>
    </row>
    <row r="8" s="57" customFormat="1" customHeight="1" spans="1:9">
      <c r="A8" s="70"/>
      <c r="B8" s="71"/>
      <c r="C8" s="71"/>
      <c r="D8" s="72"/>
      <c r="E8" s="82"/>
      <c r="F8" s="71"/>
      <c r="G8" s="71"/>
      <c r="H8" s="71"/>
      <c r="I8" s="61"/>
    </row>
    <row r="9" s="57" customFormat="1" customHeight="1" spans="1:9">
      <c r="A9" s="70"/>
      <c r="B9" s="71"/>
      <c r="C9" s="71"/>
      <c r="D9" s="72"/>
      <c r="E9" s="83"/>
      <c r="F9" s="71"/>
      <c r="G9" s="70"/>
      <c r="H9" s="70"/>
      <c r="I9" s="61"/>
    </row>
    <row r="10" s="57" customFormat="1" customHeight="1" spans="1:9">
      <c r="A10" s="58"/>
      <c r="B10" s="59"/>
      <c r="C10" s="58"/>
      <c r="D10" s="59"/>
      <c r="E10" s="60"/>
      <c r="F10" s="58"/>
      <c r="G10" s="58"/>
      <c r="H10" s="58"/>
      <c r="I10" s="61"/>
    </row>
    <row r="11" s="57" customFormat="1" customHeight="1" spans="1:9">
      <c r="A11" s="58"/>
      <c r="B11" s="59"/>
      <c r="C11" s="58"/>
      <c r="D11" s="59"/>
      <c r="E11" s="60"/>
      <c r="F11" s="58"/>
      <c r="G11" s="58"/>
      <c r="H11" s="84"/>
      <c r="I11" s="61"/>
    </row>
    <row r="12" s="57" customFormat="1" customHeight="1" spans="1:9">
      <c r="A12" s="58"/>
      <c r="B12" s="59"/>
      <c r="C12" s="58"/>
      <c r="D12" s="59"/>
      <c r="E12" s="60"/>
      <c r="F12" s="58"/>
      <c r="G12" s="58"/>
      <c r="H12" s="58"/>
      <c r="I12" s="61"/>
    </row>
    <row r="13" s="57" customFormat="1" customHeight="1" spans="1:9">
      <c r="A13" s="58"/>
      <c r="B13" s="59"/>
      <c r="C13" s="58"/>
      <c r="D13" s="59"/>
      <c r="E13" s="60"/>
      <c r="F13" s="58"/>
      <c r="G13" s="58"/>
      <c r="H13" s="58"/>
      <c r="I13" s="61"/>
    </row>
    <row r="14" s="57" customFormat="1" customHeight="1" spans="1:9">
      <c r="A14" s="58"/>
      <c r="B14" s="59"/>
      <c r="C14" s="58"/>
      <c r="D14" s="59"/>
      <c r="E14" s="60"/>
      <c r="F14" s="58"/>
      <c r="G14" s="58"/>
      <c r="H14" s="58"/>
      <c r="I14" s="61"/>
    </row>
    <row r="15" s="57" customFormat="1" customHeight="1" spans="1:9">
      <c r="A15" s="58"/>
      <c r="B15" s="59"/>
      <c r="C15" s="58"/>
      <c r="D15" s="59"/>
      <c r="E15" s="60"/>
      <c r="F15" s="58"/>
      <c r="G15" s="58"/>
      <c r="H15" s="58"/>
      <c r="I15" s="61"/>
    </row>
    <row r="16" s="57" customFormat="1" customHeight="1" spans="1:9">
      <c r="A16" s="58"/>
      <c r="B16" s="59"/>
      <c r="C16" s="58"/>
      <c r="D16" s="59"/>
      <c r="E16" s="60"/>
      <c r="F16" s="58"/>
      <c r="G16" s="58"/>
      <c r="H16" s="58"/>
      <c r="I16" s="61"/>
    </row>
    <row r="17" s="57" customFormat="1" customHeight="1" spans="1:9">
      <c r="A17" s="58"/>
      <c r="B17" s="59"/>
      <c r="C17" s="58"/>
      <c r="D17" s="59"/>
      <c r="E17" s="60"/>
      <c r="F17" s="58"/>
      <c r="G17" s="58"/>
      <c r="H17" s="58"/>
      <c r="I17" s="61"/>
    </row>
    <row r="18" s="57" customFormat="1" customHeight="1" spans="1:9">
      <c r="A18" s="58"/>
      <c r="B18" s="59"/>
      <c r="C18" s="58"/>
      <c r="D18" s="59"/>
      <c r="E18" s="60"/>
      <c r="F18" s="58"/>
      <c r="G18" s="58"/>
      <c r="H18" s="58"/>
      <c r="I18" s="61"/>
    </row>
    <row r="19" s="57" customFormat="1" customHeight="1" spans="1:9">
      <c r="A19" s="58"/>
      <c r="B19" s="59"/>
      <c r="C19" s="58"/>
      <c r="D19" s="59"/>
      <c r="E19" s="60"/>
      <c r="F19" s="58"/>
      <c r="G19" s="58"/>
      <c r="H19" s="58"/>
      <c r="I19" s="61"/>
    </row>
    <row r="21" s="57" customFormat="1" customHeight="1" spans="1:9">
      <c r="A21" s="58"/>
      <c r="B21" s="59"/>
      <c r="C21" s="58"/>
      <c r="D21" s="59"/>
      <c r="E21" s="60"/>
      <c r="F21" s="58"/>
      <c r="G21" s="58"/>
      <c r="H21" s="58"/>
      <c r="I21" s="61"/>
    </row>
  </sheetData>
  <mergeCells count="11">
    <mergeCell ref="A1:H1"/>
    <mergeCell ref="A7:D7"/>
    <mergeCell ref="A8:H8"/>
    <mergeCell ref="A2:A3"/>
    <mergeCell ref="B2:B3"/>
    <mergeCell ref="C2:C3"/>
    <mergeCell ref="D2:D3"/>
    <mergeCell ref="E2:E3"/>
    <mergeCell ref="F2:F3"/>
    <mergeCell ref="G2:G3"/>
    <mergeCell ref="H2:H3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77"/>
  <sheetViews>
    <sheetView workbookViewId="0">
      <pane ySplit="3" topLeftCell="A13" activePane="bottomLeft" state="frozen"/>
      <selection/>
      <selection pane="bottomLeft" activeCell="F8" sqref="F8"/>
    </sheetView>
  </sheetViews>
  <sheetFormatPr defaultColWidth="9" defaultRowHeight="70.2" customHeight="1"/>
  <cols>
    <col min="1" max="1" width="5.6" style="25" customWidth="1"/>
    <col min="2" max="2" width="10.2" style="25" customWidth="1"/>
    <col min="3" max="3" width="39.2" style="25" customWidth="1"/>
    <col min="4" max="4" width="6.6" style="26" customWidth="1"/>
    <col min="5" max="5" width="10.6" style="27" customWidth="1"/>
    <col min="6" max="11" width="12.6" style="25" customWidth="1"/>
    <col min="12" max="12" width="15.6" style="25" customWidth="1"/>
    <col min="13" max="13" width="41.7" style="25" customWidth="1"/>
    <col min="14" max="14" width="10.9" style="25" customWidth="1"/>
    <col min="15" max="15" width="26.8" style="25" customWidth="1"/>
    <col min="16" max="16384" width="9" style="25"/>
  </cols>
  <sheetData>
    <row r="1" customHeight="1" spans="1:13">
      <c r="A1" s="28" t="s">
        <v>109</v>
      </c>
      <c r="B1" s="28"/>
      <c r="C1" s="28"/>
      <c r="D1" s="28"/>
      <c r="E1" s="38"/>
      <c r="F1" s="28"/>
      <c r="G1" s="28"/>
      <c r="H1" s="28"/>
      <c r="I1" s="28"/>
      <c r="J1" s="28"/>
      <c r="K1" s="28"/>
      <c r="L1" s="28"/>
      <c r="M1" s="28"/>
    </row>
    <row r="2" customHeight="1" spans="1:14">
      <c r="A2" s="29" t="s">
        <v>1</v>
      </c>
      <c r="B2" s="30" t="s">
        <v>2</v>
      </c>
      <c r="C2" s="30" t="s">
        <v>110</v>
      </c>
      <c r="D2" s="30" t="s">
        <v>111</v>
      </c>
      <c r="E2" s="39" t="s">
        <v>112</v>
      </c>
      <c r="F2" s="30" t="s">
        <v>113</v>
      </c>
      <c r="G2" s="30"/>
      <c r="H2" s="30"/>
      <c r="I2" s="30"/>
      <c r="J2" s="30"/>
      <c r="K2" s="30" t="s">
        <v>114</v>
      </c>
      <c r="L2" s="45" t="s">
        <v>16</v>
      </c>
      <c r="M2" s="30" t="s">
        <v>4</v>
      </c>
      <c r="N2" s="47" t="s">
        <v>115</v>
      </c>
    </row>
    <row r="3" customHeight="1" spans="1:14">
      <c r="A3" s="31"/>
      <c r="B3" s="30"/>
      <c r="C3" s="30"/>
      <c r="D3" s="30"/>
      <c r="E3" s="39"/>
      <c r="F3" s="30" t="s">
        <v>116</v>
      </c>
      <c r="G3" s="30" t="s">
        <v>117</v>
      </c>
      <c r="H3" s="30" t="s">
        <v>118</v>
      </c>
      <c r="I3" s="30" t="s">
        <v>119</v>
      </c>
      <c r="J3" s="30" t="s">
        <v>120</v>
      </c>
      <c r="K3" s="30"/>
      <c r="L3" s="45"/>
      <c r="M3" s="30"/>
      <c r="N3" s="47"/>
    </row>
    <row r="4" customHeight="1" spans="1:13">
      <c r="A4" s="31"/>
      <c r="B4" s="30" t="s">
        <v>79</v>
      </c>
      <c r="C4" s="32" t="s">
        <v>121</v>
      </c>
      <c r="D4" s="33"/>
      <c r="E4" s="40"/>
      <c r="F4" s="41"/>
      <c r="G4" s="41"/>
      <c r="H4" s="41"/>
      <c r="I4" s="41"/>
      <c r="J4" s="35">
        <f t="shared" ref="J4:J17" si="0">ROUND((I4+H4+G4+F4)*0.09,2)</f>
        <v>0</v>
      </c>
      <c r="K4" s="46">
        <f t="shared" ref="K4:K17" si="1">ROUND(J4+I4+H4+G4+F4,2)</f>
        <v>0</v>
      </c>
      <c r="L4" s="35">
        <f t="shared" ref="L4:L17" si="2">ROUND(E4*K4,2)</f>
        <v>0</v>
      </c>
      <c r="M4" s="30"/>
    </row>
    <row r="5" customHeight="1" spans="1:14">
      <c r="A5" s="33">
        <v>1</v>
      </c>
      <c r="B5" s="33" t="s">
        <v>122</v>
      </c>
      <c r="C5" s="34" t="s">
        <v>123</v>
      </c>
      <c r="D5" s="35" t="s">
        <v>124</v>
      </c>
      <c r="E5" s="40">
        <v>4</v>
      </c>
      <c r="F5" s="42"/>
      <c r="G5" s="43"/>
      <c r="H5" s="42"/>
      <c r="I5" s="42"/>
      <c r="J5" s="35">
        <f t="shared" si="0"/>
        <v>0</v>
      </c>
      <c r="K5" s="46">
        <f t="shared" si="1"/>
        <v>0</v>
      </c>
      <c r="L5" s="35">
        <f t="shared" si="2"/>
        <v>0</v>
      </c>
      <c r="M5" s="48"/>
      <c r="N5" s="25">
        <v>5</v>
      </c>
    </row>
    <row r="6" customHeight="1" spans="1:14">
      <c r="A6" s="33">
        <f>A5+1</f>
        <v>2</v>
      </c>
      <c r="B6" s="33" t="s">
        <v>125</v>
      </c>
      <c r="C6" s="34" t="s">
        <v>126</v>
      </c>
      <c r="D6" s="35" t="s">
        <v>127</v>
      </c>
      <c r="E6" s="40">
        <v>4</v>
      </c>
      <c r="F6" s="42"/>
      <c r="G6" s="43"/>
      <c r="H6" s="42"/>
      <c r="I6" s="42"/>
      <c r="J6" s="35">
        <f t="shared" si="0"/>
        <v>0</v>
      </c>
      <c r="K6" s="46">
        <f t="shared" si="1"/>
        <v>0</v>
      </c>
      <c r="L6" s="35">
        <f t="shared" si="2"/>
        <v>0</v>
      </c>
      <c r="M6" s="48"/>
      <c r="N6" s="25">
        <v>5</v>
      </c>
    </row>
    <row r="7" customHeight="1" spans="1:14">
      <c r="A7" s="33">
        <f t="shared" ref="A7:A13" si="3">A6+1</f>
        <v>3</v>
      </c>
      <c r="B7" s="36" t="s">
        <v>128</v>
      </c>
      <c r="C7" s="34" t="s">
        <v>129</v>
      </c>
      <c r="D7" s="35" t="s">
        <v>130</v>
      </c>
      <c r="E7" s="40">
        <v>8</v>
      </c>
      <c r="F7" s="42"/>
      <c r="G7" s="43"/>
      <c r="H7" s="42"/>
      <c r="I7" s="42"/>
      <c r="J7" s="35">
        <f t="shared" si="0"/>
        <v>0</v>
      </c>
      <c r="K7" s="46">
        <f t="shared" si="1"/>
        <v>0</v>
      </c>
      <c r="L7" s="35">
        <f t="shared" si="2"/>
        <v>0</v>
      </c>
      <c r="M7" s="48"/>
      <c r="N7" s="25">
        <f>2*5</f>
        <v>10</v>
      </c>
    </row>
    <row r="8" customHeight="1" spans="1:14">
      <c r="A8" s="33" t="s">
        <v>131</v>
      </c>
      <c r="B8" s="33" t="s">
        <v>132</v>
      </c>
      <c r="C8" s="34"/>
      <c r="D8" s="35"/>
      <c r="E8" s="40"/>
      <c r="F8" s="42"/>
      <c r="G8" s="43"/>
      <c r="H8" s="42"/>
      <c r="I8" s="42"/>
      <c r="J8" s="35"/>
      <c r="K8" s="46"/>
      <c r="L8" s="35"/>
      <c r="M8" s="48"/>
      <c r="N8" s="25">
        <v>5</v>
      </c>
    </row>
    <row r="9" customHeight="1" spans="1:14">
      <c r="A9" s="33">
        <f>A7+1</f>
        <v>4</v>
      </c>
      <c r="B9" s="33" t="s">
        <v>133</v>
      </c>
      <c r="C9" s="34" t="s">
        <v>134</v>
      </c>
      <c r="D9" s="35" t="s">
        <v>130</v>
      </c>
      <c r="E9" s="40">
        <v>4</v>
      </c>
      <c r="F9" s="42"/>
      <c r="G9" s="43"/>
      <c r="H9" s="42"/>
      <c r="I9" s="42"/>
      <c r="J9" s="35">
        <f t="shared" si="0"/>
        <v>0</v>
      </c>
      <c r="K9" s="46">
        <f t="shared" si="1"/>
        <v>0</v>
      </c>
      <c r="L9" s="35">
        <f t="shared" si="2"/>
        <v>0</v>
      </c>
      <c r="M9" s="48"/>
      <c r="N9" s="25">
        <v>5</v>
      </c>
    </row>
    <row r="10" customHeight="1" spans="1:15">
      <c r="A10" s="33">
        <f t="shared" si="3"/>
        <v>5</v>
      </c>
      <c r="B10" s="33" t="s">
        <v>135</v>
      </c>
      <c r="C10" s="34" t="s">
        <v>136</v>
      </c>
      <c r="D10" s="35" t="s">
        <v>124</v>
      </c>
      <c r="E10" s="40">
        <v>4</v>
      </c>
      <c r="F10" s="42"/>
      <c r="G10" s="42"/>
      <c r="H10" s="42"/>
      <c r="I10" s="42"/>
      <c r="J10" s="35">
        <f t="shared" si="0"/>
        <v>0</v>
      </c>
      <c r="K10" s="46">
        <f t="shared" si="1"/>
        <v>0</v>
      </c>
      <c r="L10" s="35">
        <f t="shared" si="2"/>
        <v>0</v>
      </c>
      <c r="M10" s="48"/>
      <c r="N10" s="25">
        <v>3</v>
      </c>
      <c r="O10" s="26" t="s">
        <v>137</v>
      </c>
    </row>
    <row r="11" customHeight="1" spans="1:14">
      <c r="A11" s="33">
        <f t="shared" si="3"/>
        <v>6</v>
      </c>
      <c r="B11" s="33" t="s">
        <v>138</v>
      </c>
      <c r="C11" s="34" t="s">
        <v>139</v>
      </c>
      <c r="D11" s="35" t="s">
        <v>140</v>
      </c>
      <c r="E11" s="40">
        <v>4</v>
      </c>
      <c r="F11" s="42"/>
      <c r="G11" s="42"/>
      <c r="H11" s="42"/>
      <c r="I11" s="42"/>
      <c r="J11" s="35">
        <f t="shared" si="0"/>
        <v>0</v>
      </c>
      <c r="K11" s="46">
        <f t="shared" si="1"/>
        <v>0</v>
      </c>
      <c r="L11" s="35">
        <f t="shared" si="2"/>
        <v>0</v>
      </c>
      <c r="M11" s="48"/>
      <c r="N11" s="25">
        <v>5</v>
      </c>
    </row>
    <row r="12" customHeight="1" spans="1:14">
      <c r="A12" s="33">
        <f t="shared" si="3"/>
        <v>7</v>
      </c>
      <c r="B12" s="33" t="s">
        <v>141</v>
      </c>
      <c r="C12" s="34" t="s">
        <v>142</v>
      </c>
      <c r="D12" s="35" t="s">
        <v>98</v>
      </c>
      <c r="E12" s="40">
        <v>4</v>
      </c>
      <c r="F12" s="42"/>
      <c r="G12" s="42"/>
      <c r="H12" s="42"/>
      <c r="I12" s="42"/>
      <c r="J12" s="35">
        <f t="shared" si="0"/>
        <v>0</v>
      </c>
      <c r="K12" s="46">
        <f t="shared" si="1"/>
        <v>0</v>
      </c>
      <c r="L12" s="35">
        <f t="shared" si="2"/>
        <v>0</v>
      </c>
      <c r="M12" s="48"/>
      <c r="N12" s="25">
        <v>5</v>
      </c>
    </row>
    <row r="13" customHeight="1" spans="1:14">
      <c r="A13" s="33">
        <f t="shared" si="3"/>
        <v>8</v>
      </c>
      <c r="B13" s="33" t="s">
        <v>143</v>
      </c>
      <c r="C13" s="34" t="s">
        <v>144</v>
      </c>
      <c r="D13" s="35" t="s">
        <v>130</v>
      </c>
      <c r="E13" s="40">
        <v>4</v>
      </c>
      <c r="F13" s="42"/>
      <c r="G13" s="42"/>
      <c r="H13" s="42"/>
      <c r="I13" s="42"/>
      <c r="J13" s="35">
        <f t="shared" si="0"/>
        <v>0</v>
      </c>
      <c r="K13" s="46">
        <f t="shared" si="1"/>
        <v>0</v>
      </c>
      <c r="L13" s="35">
        <f t="shared" si="2"/>
        <v>0</v>
      </c>
      <c r="M13" s="48"/>
      <c r="N13" s="25">
        <v>5</v>
      </c>
    </row>
    <row r="14" customHeight="1" spans="1:13">
      <c r="A14" s="33"/>
      <c r="B14" s="30" t="s">
        <v>145</v>
      </c>
      <c r="C14" s="32" t="s">
        <v>146</v>
      </c>
      <c r="D14" s="35"/>
      <c r="E14" s="40"/>
      <c r="F14" s="42"/>
      <c r="G14" s="42"/>
      <c r="H14" s="42"/>
      <c r="I14" s="42"/>
      <c r="J14" s="35">
        <f t="shared" si="0"/>
        <v>0</v>
      </c>
      <c r="K14" s="46">
        <f t="shared" si="1"/>
        <v>0</v>
      </c>
      <c r="L14" s="35">
        <f t="shared" si="2"/>
        <v>0</v>
      </c>
      <c r="M14" s="48"/>
    </row>
    <row r="15" customHeight="1" spans="1:15">
      <c r="A15" s="33">
        <f>A13+1</f>
        <v>9</v>
      </c>
      <c r="B15" s="33" t="s">
        <v>147</v>
      </c>
      <c r="C15" s="34" t="s">
        <v>148</v>
      </c>
      <c r="D15" s="35" t="s">
        <v>130</v>
      </c>
      <c r="E15" s="40">
        <v>15</v>
      </c>
      <c r="F15" s="42"/>
      <c r="G15" s="42"/>
      <c r="H15" s="42"/>
      <c r="I15" s="42"/>
      <c r="J15" s="35">
        <f t="shared" si="0"/>
        <v>0</v>
      </c>
      <c r="K15" s="46">
        <f t="shared" si="1"/>
        <v>0</v>
      </c>
      <c r="L15" s="35">
        <f t="shared" si="2"/>
        <v>0</v>
      </c>
      <c r="M15" s="48"/>
      <c r="N15" s="25">
        <v>24</v>
      </c>
      <c r="O15" s="47" t="s">
        <v>149</v>
      </c>
    </row>
    <row r="16" customHeight="1" spans="1:15">
      <c r="A16" s="33">
        <f>A15+1</f>
        <v>10</v>
      </c>
      <c r="B16" s="33" t="s">
        <v>150</v>
      </c>
      <c r="C16" s="34" t="s">
        <v>151</v>
      </c>
      <c r="D16" s="35" t="s">
        <v>130</v>
      </c>
      <c r="E16" s="40">
        <v>15</v>
      </c>
      <c r="F16" s="42"/>
      <c r="G16" s="42"/>
      <c r="H16" s="42"/>
      <c r="I16" s="42"/>
      <c r="J16" s="35">
        <f t="shared" si="0"/>
        <v>0</v>
      </c>
      <c r="K16" s="46">
        <f t="shared" si="1"/>
        <v>0</v>
      </c>
      <c r="L16" s="35">
        <f t="shared" si="2"/>
        <v>0</v>
      </c>
      <c r="M16" s="48"/>
      <c r="N16" s="25">
        <v>24</v>
      </c>
      <c r="O16" s="47"/>
    </row>
    <row r="17" customHeight="1" spans="1:14">
      <c r="A17" s="33">
        <f>A16+1</f>
        <v>11</v>
      </c>
      <c r="B17" s="33" t="s">
        <v>152</v>
      </c>
      <c r="C17" s="34" t="s">
        <v>153</v>
      </c>
      <c r="D17" s="35" t="s">
        <v>130</v>
      </c>
      <c r="E17" s="40">
        <f>15*2</f>
        <v>30</v>
      </c>
      <c r="F17" s="42"/>
      <c r="G17" s="42"/>
      <c r="H17" s="42"/>
      <c r="I17" s="42"/>
      <c r="J17" s="35">
        <f t="shared" si="0"/>
        <v>0</v>
      </c>
      <c r="K17" s="46">
        <f t="shared" si="1"/>
        <v>0</v>
      </c>
      <c r="L17" s="35">
        <f t="shared" si="2"/>
        <v>0</v>
      </c>
      <c r="M17" s="48"/>
      <c r="N17" s="25">
        <f>18+8</f>
        <v>26</v>
      </c>
    </row>
    <row r="18" customHeight="1" spans="1:14">
      <c r="A18" s="33" t="s">
        <v>131</v>
      </c>
      <c r="B18" s="33" t="s">
        <v>132</v>
      </c>
      <c r="C18" s="34"/>
      <c r="D18" s="35" t="s">
        <v>130</v>
      </c>
      <c r="E18" s="40"/>
      <c r="F18" s="42"/>
      <c r="G18" s="42"/>
      <c r="H18" s="42"/>
      <c r="I18" s="42"/>
      <c r="J18" s="35"/>
      <c r="K18" s="46"/>
      <c r="L18" s="35"/>
      <c r="M18" s="48"/>
      <c r="N18" s="25">
        <v>8</v>
      </c>
    </row>
    <row r="19" customHeight="1" spans="1:14">
      <c r="A19" s="33" t="s">
        <v>131</v>
      </c>
      <c r="B19" s="33" t="s">
        <v>154</v>
      </c>
      <c r="C19" s="34"/>
      <c r="D19" s="35" t="s">
        <v>130</v>
      </c>
      <c r="E19" s="40"/>
      <c r="F19" s="42"/>
      <c r="G19" s="42"/>
      <c r="H19" s="42"/>
      <c r="I19" s="42"/>
      <c r="J19" s="35"/>
      <c r="K19" s="46"/>
      <c r="L19" s="35"/>
      <c r="M19" s="48"/>
      <c r="N19" s="25">
        <v>1</v>
      </c>
    </row>
    <row r="20" customHeight="1" spans="1:14">
      <c r="A20" s="33">
        <f>A17+1</f>
        <v>12</v>
      </c>
      <c r="B20" s="33" t="s">
        <v>135</v>
      </c>
      <c r="C20" s="34" t="s">
        <v>155</v>
      </c>
      <c r="D20" s="35" t="s">
        <v>124</v>
      </c>
      <c r="E20" s="40">
        <v>8</v>
      </c>
      <c r="F20" s="42"/>
      <c r="G20" s="42"/>
      <c r="H20" s="42"/>
      <c r="I20" s="42"/>
      <c r="J20" s="35">
        <f t="shared" ref="J20:J31" si="4">ROUND((I20+H20+G20+F20)*0.09,2)</f>
        <v>0</v>
      </c>
      <c r="K20" s="46">
        <f t="shared" ref="K20:K31" si="5">ROUND(J20+I20+H20+G20+F20,2)</f>
        <v>0</v>
      </c>
      <c r="L20" s="35">
        <f t="shared" ref="L20:L31" si="6">ROUND(E20*K20,2)</f>
        <v>0</v>
      </c>
      <c r="M20" s="48"/>
      <c r="N20" s="25">
        <v>0</v>
      </c>
    </row>
    <row r="21" customHeight="1" spans="1:14">
      <c r="A21" s="33">
        <f>A20+1</f>
        <v>13</v>
      </c>
      <c r="B21" s="33" t="s">
        <v>156</v>
      </c>
      <c r="C21" s="34" t="s">
        <v>157</v>
      </c>
      <c r="D21" s="35" t="s">
        <v>130</v>
      </c>
      <c r="E21" s="40">
        <v>4</v>
      </c>
      <c r="F21" s="42"/>
      <c r="G21" s="42"/>
      <c r="H21" s="42"/>
      <c r="I21" s="42"/>
      <c r="J21" s="35">
        <f t="shared" si="4"/>
        <v>0</v>
      </c>
      <c r="K21" s="46">
        <f t="shared" si="5"/>
        <v>0</v>
      </c>
      <c r="L21" s="35">
        <f t="shared" si="6"/>
        <v>0</v>
      </c>
      <c r="M21" s="48"/>
      <c r="N21" s="25">
        <v>1</v>
      </c>
    </row>
    <row r="22" customHeight="1" spans="1:14">
      <c r="A22" s="33">
        <f>A21+1</f>
        <v>14</v>
      </c>
      <c r="B22" s="36" t="s">
        <v>158</v>
      </c>
      <c r="C22" s="34" t="s">
        <v>159</v>
      </c>
      <c r="D22" s="35" t="s">
        <v>160</v>
      </c>
      <c r="E22" s="40">
        <v>8</v>
      </c>
      <c r="F22" s="42"/>
      <c r="G22" s="42"/>
      <c r="H22" s="42"/>
      <c r="I22" s="42"/>
      <c r="J22" s="35">
        <f t="shared" si="4"/>
        <v>0</v>
      </c>
      <c r="K22" s="46">
        <f t="shared" si="5"/>
        <v>0</v>
      </c>
      <c r="L22" s="35">
        <f t="shared" si="6"/>
        <v>0</v>
      </c>
      <c r="M22" s="48"/>
      <c r="N22" s="25">
        <v>9</v>
      </c>
    </row>
    <row r="23" customHeight="1" spans="1:13">
      <c r="A23" s="33"/>
      <c r="B23" s="30" t="s">
        <v>145</v>
      </c>
      <c r="C23" s="32" t="s">
        <v>161</v>
      </c>
      <c r="D23" s="33"/>
      <c r="E23" s="40"/>
      <c r="F23" s="41"/>
      <c r="G23" s="41"/>
      <c r="H23" s="41"/>
      <c r="I23" s="41"/>
      <c r="J23" s="35">
        <f t="shared" si="4"/>
        <v>0</v>
      </c>
      <c r="K23" s="46">
        <f t="shared" si="5"/>
        <v>0</v>
      </c>
      <c r="L23" s="35">
        <f t="shared" si="6"/>
        <v>0</v>
      </c>
      <c r="M23" s="30"/>
    </row>
    <row r="24" customHeight="1" spans="1:15">
      <c r="A24" s="33">
        <f>A22+1</f>
        <v>15</v>
      </c>
      <c r="B24" s="33" t="s">
        <v>162</v>
      </c>
      <c r="C24" s="34" t="s">
        <v>163</v>
      </c>
      <c r="D24" s="35" t="s">
        <v>140</v>
      </c>
      <c r="E24" s="40">
        <v>1</v>
      </c>
      <c r="F24" s="41"/>
      <c r="G24" s="44"/>
      <c r="H24" s="41"/>
      <c r="I24" s="44"/>
      <c r="J24" s="35">
        <f t="shared" si="4"/>
        <v>0</v>
      </c>
      <c r="K24" s="46">
        <f t="shared" si="5"/>
        <v>0</v>
      </c>
      <c r="L24" s="35">
        <f t="shared" si="6"/>
        <v>0</v>
      </c>
      <c r="M24" s="48"/>
      <c r="N24" s="25">
        <v>0</v>
      </c>
      <c r="O24" s="47" t="s">
        <v>164</v>
      </c>
    </row>
    <row r="25" s="24" customFormat="1" customHeight="1" spans="1:15">
      <c r="A25" s="33">
        <f t="shared" ref="A25:A31" si="7">A24+1</f>
        <v>16</v>
      </c>
      <c r="B25" s="33" t="s">
        <v>165</v>
      </c>
      <c r="C25" s="34" t="s">
        <v>166</v>
      </c>
      <c r="D25" s="35" t="s">
        <v>140</v>
      </c>
      <c r="E25" s="40">
        <v>3</v>
      </c>
      <c r="F25" s="41"/>
      <c r="G25" s="44"/>
      <c r="H25" s="41"/>
      <c r="I25" s="44"/>
      <c r="J25" s="35">
        <f t="shared" si="4"/>
        <v>0</v>
      </c>
      <c r="K25" s="46">
        <f t="shared" si="5"/>
        <v>0</v>
      </c>
      <c r="L25" s="35">
        <f t="shared" si="6"/>
        <v>0</v>
      </c>
      <c r="M25" s="48"/>
      <c r="N25" s="24">
        <v>0</v>
      </c>
      <c r="O25" s="47"/>
    </row>
    <row r="26" s="24" customFormat="1" customHeight="1" spans="1:15">
      <c r="A26" s="33">
        <f t="shared" si="7"/>
        <v>17</v>
      </c>
      <c r="B26" s="33" t="s">
        <v>167</v>
      </c>
      <c r="C26" s="34" t="s">
        <v>168</v>
      </c>
      <c r="D26" s="35" t="s">
        <v>140</v>
      </c>
      <c r="E26" s="40">
        <v>1</v>
      </c>
      <c r="F26" s="41"/>
      <c r="G26" s="44"/>
      <c r="H26" s="41"/>
      <c r="I26" s="44"/>
      <c r="J26" s="35">
        <f t="shared" si="4"/>
        <v>0</v>
      </c>
      <c r="K26" s="46">
        <f t="shared" si="5"/>
        <v>0</v>
      </c>
      <c r="L26" s="35">
        <f t="shared" si="6"/>
        <v>0</v>
      </c>
      <c r="M26" s="48"/>
      <c r="N26" s="24">
        <v>0</v>
      </c>
      <c r="O26" s="47"/>
    </row>
    <row r="27" customHeight="1" spans="1:15">
      <c r="A27" s="33">
        <f t="shared" si="7"/>
        <v>18</v>
      </c>
      <c r="B27" s="33" t="s">
        <v>150</v>
      </c>
      <c r="C27" s="34" t="s">
        <v>151</v>
      </c>
      <c r="D27" s="35" t="s">
        <v>130</v>
      </c>
      <c r="E27" s="40">
        <v>21</v>
      </c>
      <c r="F27" s="42"/>
      <c r="G27" s="42"/>
      <c r="H27" s="42"/>
      <c r="I27" s="42"/>
      <c r="J27" s="35">
        <f t="shared" si="4"/>
        <v>0</v>
      </c>
      <c r="K27" s="46">
        <f t="shared" si="5"/>
        <v>0</v>
      </c>
      <c r="L27" s="35">
        <f t="shared" si="6"/>
        <v>0</v>
      </c>
      <c r="M27" s="48"/>
      <c r="N27" s="25">
        <v>0</v>
      </c>
      <c r="O27" s="47"/>
    </row>
    <row r="28" customHeight="1" spans="1:15">
      <c r="A28" s="33">
        <f t="shared" si="7"/>
        <v>19</v>
      </c>
      <c r="B28" s="33" t="s">
        <v>152</v>
      </c>
      <c r="C28" s="34" t="s">
        <v>153</v>
      </c>
      <c r="D28" s="35" t="s">
        <v>130</v>
      </c>
      <c r="E28" s="40">
        <v>11</v>
      </c>
      <c r="F28" s="42"/>
      <c r="G28" s="42"/>
      <c r="H28" s="42"/>
      <c r="I28" s="42"/>
      <c r="J28" s="35">
        <f t="shared" si="4"/>
        <v>0</v>
      </c>
      <c r="K28" s="46">
        <f t="shared" si="5"/>
        <v>0</v>
      </c>
      <c r="L28" s="35">
        <f t="shared" si="6"/>
        <v>0</v>
      </c>
      <c r="M28" s="48"/>
      <c r="N28" s="25">
        <v>0</v>
      </c>
      <c r="O28" s="47"/>
    </row>
    <row r="29" customHeight="1" spans="1:15">
      <c r="A29" s="33">
        <f t="shared" si="7"/>
        <v>20</v>
      </c>
      <c r="B29" s="33" t="s">
        <v>158</v>
      </c>
      <c r="C29" s="34" t="s">
        <v>159</v>
      </c>
      <c r="D29" s="35" t="s">
        <v>160</v>
      </c>
      <c r="E29" s="40">
        <v>4</v>
      </c>
      <c r="F29" s="42"/>
      <c r="G29" s="42"/>
      <c r="H29" s="42"/>
      <c r="I29" s="42"/>
      <c r="J29" s="35">
        <f t="shared" si="4"/>
        <v>0</v>
      </c>
      <c r="K29" s="46">
        <f t="shared" si="5"/>
        <v>0</v>
      </c>
      <c r="L29" s="35">
        <f t="shared" si="6"/>
        <v>0</v>
      </c>
      <c r="M29" s="48"/>
      <c r="N29" s="25">
        <v>0</v>
      </c>
      <c r="O29" s="47"/>
    </row>
    <row r="30" customHeight="1" spans="1:15">
      <c r="A30" s="33">
        <f t="shared" si="7"/>
        <v>21</v>
      </c>
      <c r="B30" s="33" t="s">
        <v>169</v>
      </c>
      <c r="C30" s="34" t="s">
        <v>170</v>
      </c>
      <c r="D30" s="35" t="s">
        <v>160</v>
      </c>
      <c r="E30" s="40">
        <v>1</v>
      </c>
      <c r="F30" s="42"/>
      <c r="G30" s="42"/>
      <c r="H30" s="42"/>
      <c r="I30" s="42"/>
      <c r="J30" s="35">
        <f t="shared" si="4"/>
        <v>0</v>
      </c>
      <c r="K30" s="46">
        <f t="shared" si="5"/>
        <v>0</v>
      </c>
      <c r="L30" s="35">
        <f t="shared" si="6"/>
        <v>0</v>
      </c>
      <c r="M30" s="48"/>
      <c r="N30" s="25">
        <v>0</v>
      </c>
      <c r="O30" s="47"/>
    </row>
    <row r="31" customHeight="1" spans="1:15">
      <c r="A31" s="33">
        <f t="shared" si="7"/>
        <v>22</v>
      </c>
      <c r="B31" s="33" t="s">
        <v>154</v>
      </c>
      <c r="C31" s="34" t="s">
        <v>171</v>
      </c>
      <c r="D31" s="35" t="s">
        <v>160</v>
      </c>
      <c r="E31" s="40">
        <v>1</v>
      </c>
      <c r="F31" s="42"/>
      <c r="G31" s="42"/>
      <c r="H31" s="42"/>
      <c r="I31" s="42"/>
      <c r="J31" s="35">
        <f t="shared" si="4"/>
        <v>0</v>
      </c>
      <c r="K31" s="46">
        <f t="shared" si="5"/>
        <v>0</v>
      </c>
      <c r="L31" s="35">
        <f t="shared" si="6"/>
        <v>0</v>
      </c>
      <c r="M31" s="48"/>
      <c r="N31" s="25">
        <v>0</v>
      </c>
      <c r="O31" s="47"/>
    </row>
    <row r="32" customHeight="1" spans="1:13">
      <c r="A32" s="33"/>
      <c r="B32" s="30" t="s">
        <v>172</v>
      </c>
      <c r="C32" s="32" t="s">
        <v>173</v>
      </c>
      <c r="D32" s="33"/>
      <c r="E32" s="40"/>
      <c r="F32" s="41"/>
      <c r="G32" s="41"/>
      <c r="H32" s="41"/>
      <c r="I32" s="41"/>
      <c r="J32" s="35">
        <f t="shared" ref="J32:J55" si="8">ROUND((I32+H32+G32+F32)*0.09,2)</f>
        <v>0</v>
      </c>
      <c r="K32" s="46">
        <f t="shared" ref="K32:K55" si="9">ROUND(J32+I32+H32+G32+F32,2)</f>
        <v>0</v>
      </c>
      <c r="L32" s="35">
        <f t="shared" ref="L32:L55" si="10">ROUND(E32*K32,2)</f>
        <v>0</v>
      </c>
      <c r="M32" s="30"/>
    </row>
    <row r="33" customHeight="1" spans="1:15">
      <c r="A33" s="33">
        <f>A31+1</f>
        <v>23</v>
      </c>
      <c r="B33" s="33" t="s">
        <v>174</v>
      </c>
      <c r="C33" s="34" t="s">
        <v>175</v>
      </c>
      <c r="D33" s="35" t="s">
        <v>130</v>
      </c>
      <c r="E33" s="40">
        <v>10</v>
      </c>
      <c r="F33" s="42"/>
      <c r="G33" s="42"/>
      <c r="H33" s="42"/>
      <c r="I33" s="42"/>
      <c r="J33" s="35">
        <f t="shared" si="8"/>
        <v>0</v>
      </c>
      <c r="K33" s="46">
        <f t="shared" si="9"/>
        <v>0</v>
      </c>
      <c r="L33" s="35">
        <f t="shared" si="10"/>
        <v>0</v>
      </c>
      <c r="M33" s="48"/>
      <c r="N33" s="25">
        <v>16</v>
      </c>
      <c r="O33" s="25" t="s">
        <v>176</v>
      </c>
    </row>
    <row r="34" customHeight="1" spans="1:15">
      <c r="A34" s="33">
        <f>A33+1</f>
        <v>24</v>
      </c>
      <c r="B34" s="33" t="s">
        <v>152</v>
      </c>
      <c r="C34" s="34" t="s">
        <v>153</v>
      </c>
      <c r="D34" s="35" t="s">
        <v>130</v>
      </c>
      <c r="E34" s="40">
        <v>8</v>
      </c>
      <c r="F34" s="42"/>
      <c r="G34" s="42"/>
      <c r="H34" s="42"/>
      <c r="I34" s="42"/>
      <c r="J34" s="35">
        <f t="shared" si="8"/>
        <v>0</v>
      </c>
      <c r="K34" s="46">
        <f t="shared" si="9"/>
        <v>0</v>
      </c>
      <c r="L34" s="35">
        <f t="shared" si="10"/>
        <v>0</v>
      </c>
      <c r="M34" s="48"/>
      <c r="N34" s="25">
        <v>0</v>
      </c>
      <c r="O34" s="25" t="s">
        <v>177</v>
      </c>
    </row>
    <row r="35" customHeight="1" spans="1:13">
      <c r="A35" s="31"/>
      <c r="B35" s="30" t="s">
        <v>178</v>
      </c>
      <c r="C35" s="32" t="s">
        <v>179</v>
      </c>
      <c r="D35" s="33"/>
      <c r="E35" s="40"/>
      <c r="F35" s="41"/>
      <c r="G35" s="41"/>
      <c r="H35" s="41"/>
      <c r="I35" s="41"/>
      <c r="J35" s="35">
        <f t="shared" si="8"/>
        <v>0</v>
      </c>
      <c r="K35" s="46">
        <f t="shared" si="9"/>
        <v>0</v>
      </c>
      <c r="L35" s="35">
        <f t="shared" si="10"/>
        <v>0</v>
      </c>
      <c r="M35" s="30"/>
    </row>
    <row r="36" customHeight="1" spans="1:14">
      <c r="A36" s="33">
        <f>A34+1</f>
        <v>25</v>
      </c>
      <c r="B36" s="33" t="s">
        <v>180</v>
      </c>
      <c r="C36" s="34" t="s">
        <v>181</v>
      </c>
      <c r="D36" s="35" t="s">
        <v>130</v>
      </c>
      <c r="E36" s="40">
        <v>1</v>
      </c>
      <c r="F36" s="42"/>
      <c r="G36" s="42"/>
      <c r="H36" s="42"/>
      <c r="I36" s="42"/>
      <c r="J36" s="35">
        <f t="shared" si="8"/>
        <v>0</v>
      </c>
      <c r="K36" s="46">
        <f t="shared" si="9"/>
        <v>0</v>
      </c>
      <c r="L36" s="35">
        <f t="shared" si="10"/>
        <v>0</v>
      </c>
      <c r="M36" s="48"/>
      <c r="N36" s="25">
        <f>E36</f>
        <v>1</v>
      </c>
    </row>
    <row r="37" customHeight="1" spans="1:14">
      <c r="A37" s="33">
        <f>A36+1</f>
        <v>26</v>
      </c>
      <c r="B37" s="33" t="s">
        <v>182</v>
      </c>
      <c r="C37" s="34" t="s">
        <v>183</v>
      </c>
      <c r="D37" s="35" t="s">
        <v>130</v>
      </c>
      <c r="E37" s="40">
        <v>1</v>
      </c>
      <c r="F37" s="42"/>
      <c r="G37" s="42"/>
      <c r="H37" s="42"/>
      <c r="I37" s="42"/>
      <c r="J37" s="35">
        <f t="shared" si="8"/>
        <v>0</v>
      </c>
      <c r="K37" s="46">
        <f t="shared" si="9"/>
        <v>0</v>
      </c>
      <c r="L37" s="35">
        <f t="shared" si="10"/>
        <v>0</v>
      </c>
      <c r="M37" s="48"/>
      <c r="N37" s="25">
        <v>0</v>
      </c>
    </row>
    <row r="38" customHeight="1" spans="1:15">
      <c r="A38" s="33">
        <f>A37+1</f>
        <v>27</v>
      </c>
      <c r="B38" s="36" t="s">
        <v>184</v>
      </c>
      <c r="C38" s="34" t="s">
        <v>185</v>
      </c>
      <c r="D38" s="35" t="s">
        <v>127</v>
      </c>
      <c r="E38" s="40">
        <v>44</v>
      </c>
      <c r="F38" s="42"/>
      <c r="G38" s="42"/>
      <c r="H38" s="42"/>
      <c r="I38" s="42"/>
      <c r="J38" s="35">
        <f t="shared" si="8"/>
        <v>0</v>
      </c>
      <c r="K38" s="46">
        <f t="shared" si="9"/>
        <v>0</v>
      </c>
      <c r="L38" s="35">
        <f t="shared" si="10"/>
        <v>0</v>
      </c>
      <c r="M38" s="48"/>
      <c r="N38" s="25">
        <v>18</v>
      </c>
      <c r="O38" s="25" t="s">
        <v>186</v>
      </c>
    </row>
    <row r="39" customHeight="1" spans="1:15">
      <c r="A39" s="33">
        <f>A38+1</f>
        <v>28</v>
      </c>
      <c r="B39" s="33" t="s">
        <v>133</v>
      </c>
      <c r="C39" s="34" t="s">
        <v>187</v>
      </c>
      <c r="D39" s="35" t="s">
        <v>130</v>
      </c>
      <c r="E39" s="40">
        <v>2</v>
      </c>
      <c r="F39" s="42"/>
      <c r="G39" s="42"/>
      <c r="H39" s="42"/>
      <c r="I39" s="42"/>
      <c r="J39" s="35">
        <f t="shared" si="8"/>
        <v>0</v>
      </c>
      <c r="K39" s="46">
        <f t="shared" si="9"/>
        <v>0</v>
      </c>
      <c r="L39" s="35">
        <f t="shared" si="10"/>
        <v>0</v>
      </c>
      <c r="M39" s="48"/>
      <c r="N39" s="25">
        <f>E39</f>
        <v>2</v>
      </c>
      <c r="O39" s="25" t="s">
        <v>188</v>
      </c>
    </row>
    <row r="40" customHeight="1" spans="1:13">
      <c r="A40" s="31"/>
      <c r="B40" s="30" t="s">
        <v>189</v>
      </c>
      <c r="C40" s="32" t="s">
        <v>190</v>
      </c>
      <c r="D40" s="33"/>
      <c r="E40" s="40"/>
      <c r="F40" s="41"/>
      <c r="G40" s="41"/>
      <c r="H40" s="41"/>
      <c r="I40" s="41"/>
      <c r="J40" s="35">
        <f t="shared" si="8"/>
        <v>0</v>
      </c>
      <c r="K40" s="46">
        <f t="shared" si="9"/>
        <v>0</v>
      </c>
      <c r="L40" s="35">
        <f t="shared" si="10"/>
        <v>0</v>
      </c>
      <c r="M40" s="30"/>
    </row>
    <row r="41" customHeight="1" spans="1:14">
      <c r="A41" s="33">
        <f>A39+1</f>
        <v>29</v>
      </c>
      <c r="B41" s="33" t="s">
        <v>191</v>
      </c>
      <c r="C41" s="34" t="s">
        <v>192</v>
      </c>
      <c r="D41" s="33" t="s">
        <v>124</v>
      </c>
      <c r="E41" s="40">
        <v>1</v>
      </c>
      <c r="F41" s="41"/>
      <c r="G41" s="41"/>
      <c r="H41" s="41"/>
      <c r="I41" s="41"/>
      <c r="J41" s="35">
        <f t="shared" si="8"/>
        <v>0</v>
      </c>
      <c r="K41" s="46">
        <f t="shared" si="9"/>
        <v>0</v>
      </c>
      <c r="L41" s="35">
        <f t="shared" si="10"/>
        <v>0</v>
      </c>
      <c r="M41" s="30"/>
      <c r="N41" s="25">
        <v>0</v>
      </c>
    </row>
    <row r="42" customHeight="1" spans="1:14">
      <c r="A42" s="33">
        <f t="shared" ref="A42:A48" si="11">A41+1</f>
        <v>30</v>
      </c>
      <c r="B42" s="33" t="s">
        <v>191</v>
      </c>
      <c r="C42" s="34" t="s">
        <v>193</v>
      </c>
      <c r="D42" s="33" t="s">
        <v>124</v>
      </c>
      <c r="E42" s="40">
        <v>1</v>
      </c>
      <c r="F42" s="41"/>
      <c r="G42" s="41"/>
      <c r="H42" s="41"/>
      <c r="I42" s="41"/>
      <c r="J42" s="35">
        <f t="shared" si="8"/>
        <v>0</v>
      </c>
      <c r="K42" s="46">
        <f t="shared" si="9"/>
        <v>0</v>
      </c>
      <c r="L42" s="35">
        <f t="shared" si="10"/>
        <v>0</v>
      </c>
      <c r="M42" s="30"/>
      <c r="N42" s="25">
        <v>0</v>
      </c>
    </row>
    <row r="43" customHeight="1" spans="1:14">
      <c r="A43" s="33">
        <f t="shared" si="11"/>
        <v>31</v>
      </c>
      <c r="B43" s="33" t="s">
        <v>191</v>
      </c>
      <c r="C43" s="34" t="s">
        <v>194</v>
      </c>
      <c r="D43" s="33" t="s">
        <v>124</v>
      </c>
      <c r="E43" s="40">
        <v>1</v>
      </c>
      <c r="F43" s="41"/>
      <c r="G43" s="41"/>
      <c r="H43" s="41"/>
      <c r="I43" s="41"/>
      <c r="J43" s="35">
        <f t="shared" si="8"/>
        <v>0</v>
      </c>
      <c r="K43" s="46">
        <f t="shared" si="9"/>
        <v>0</v>
      </c>
      <c r="L43" s="35">
        <f t="shared" si="10"/>
        <v>0</v>
      </c>
      <c r="M43" s="30"/>
      <c r="N43" s="25">
        <v>0</v>
      </c>
    </row>
    <row r="44" customHeight="1" spans="1:14">
      <c r="A44" s="33">
        <f t="shared" si="11"/>
        <v>32</v>
      </c>
      <c r="B44" s="33" t="s">
        <v>195</v>
      </c>
      <c r="C44" s="34" t="s">
        <v>196</v>
      </c>
      <c r="D44" s="35" t="s">
        <v>124</v>
      </c>
      <c r="E44" s="40">
        <v>1</v>
      </c>
      <c r="F44" s="42"/>
      <c r="G44" s="42"/>
      <c r="H44" s="42"/>
      <c r="I44" s="42"/>
      <c r="J44" s="35">
        <f t="shared" si="8"/>
        <v>0</v>
      </c>
      <c r="K44" s="46">
        <f t="shared" si="9"/>
        <v>0</v>
      </c>
      <c r="L44" s="35">
        <f t="shared" si="10"/>
        <v>0</v>
      </c>
      <c r="M44" s="33"/>
      <c r="N44" s="25">
        <v>0</v>
      </c>
    </row>
    <row r="45" customHeight="1" spans="1:14">
      <c r="A45" s="33">
        <f t="shared" si="11"/>
        <v>33</v>
      </c>
      <c r="B45" s="33" t="s">
        <v>197</v>
      </c>
      <c r="C45" s="34" t="s">
        <v>198</v>
      </c>
      <c r="D45" s="35" t="s">
        <v>98</v>
      </c>
      <c r="E45" s="40">
        <v>1</v>
      </c>
      <c r="F45" s="42"/>
      <c r="G45" s="42"/>
      <c r="H45" s="42"/>
      <c r="I45" s="42"/>
      <c r="J45" s="35">
        <f t="shared" si="8"/>
        <v>0</v>
      </c>
      <c r="K45" s="46">
        <f t="shared" si="9"/>
        <v>0</v>
      </c>
      <c r="L45" s="35">
        <f t="shared" si="10"/>
        <v>0</v>
      </c>
      <c r="M45" s="48"/>
      <c r="N45" s="25">
        <v>0</v>
      </c>
    </row>
    <row r="46" customHeight="1" spans="1:13">
      <c r="A46" s="33">
        <f t="shared" si="11"/>
        <v>34</v>
      </c>
      <c r="B46" s="33" t="s">
        <v>199</v>
      </c>
      <c r="C46" s="34" t="s">
        <v>200</v>
      </c>
      <c r="D46" s="35" t="s">
        <v>98</v>
      </c>
      <c r="E46" s="40">
        <v>1</v>
      </c>
      <c r="F46" s="42"/>
      <c r="G46" s="42"/>
      <c r="H46" s="42"/>
      <c r="I46" s="42"/>
      <c r="J46" s="35">
        <f t="shared" si="8"/>
        <v>0</v>
      </c>
      <c r="K46" s="46">
        <f t="shared" si="9"/>
        <v>0</v>
      </c>
      <c r="L46" s="35">
        <f t="shared" si="10"/>
        <v>0</v>
      </c>
      <c r="M46" s="33"/>
    </row>
    <row r="47" customHeight="1" spans="1:13">
      <c r="A47" s="37">
        <f t="shared" si="11"/>
        <v>35</v>
      </c>
      <c r="B47" s="33" t="s">
        <v>201</v>
      </c>
      <c r="C47" s="34" t="s">
        <v>202</v>
      </c>
      <c r="D47" s="35" t="s">
        <v>130</v>
      </c>
      <c r="E47" s="40">
        <v>1</v>
      </c>
      <c r="F47" s="42"/>
      <c r="G47" s="42"/>
      <c r="H47" s="42"/>
      <c r="I47" s="42"/>
      <c r="J47" s="35">
        <f t="shared" si="8"/>
        <v>0</v>
      </c>
      <c r="K47" s="46">
        <f t="shared" si="9"/>
        <v>0</v>
      </c>
      <c r="L47" s="35">
        <f t="shared" si="10"/>
        <v>0</v>
      </c>
      <c r="M47" s="33"/>
    </row>
    <row r="48" customHeight="1" spans="1:13">
      <c r="A48" s="37">
        <f t="shared" si="11"/>
        <v>36</v>
      </c>
      <c r="B48" s="33" t="s">
        <v>203</v>
      </c>
      <c r="C48" s="34" t="s">
        <v>202</v>
      </c>
      <c r="D48" s="35" t="s">
        <v>130</v>
      </c>
      <c r="E48" s="40">
        <v>4</v>
      </c>
      <c r="F48" s="42"/>
      <c r="G48" s="42"/>
      <c r="H48" s="42"/>
      <c r="I48" s="42"/>
      <c r="J48" s="35">
        <f t="shared" si="8"/>
        <v>0</v>
      </c>
      <c r="K48" s="46">
        <f t="shared" si="9"/>
        <v>0</v>
      </c>
      <c r="L48" s="35">
        <f t="shared" si="10"/>
        <v>0</v>
      </c>
      <c r="M48" s="33"/>
    </row>
    <row r="49" customHeight="1" spans="1:13">
      <c r="A49" s="31"/>
      <c r="B49" s="30" t="s">
        <v>204</v>
      </c>
      <c r="C49" s="32" t="s">
        <v>205</v>
      </c>
      <c r="D49" s="33"/>
      <c r="E49" s="40"/>
      <c r="F49" s="41"/>
      <c r="G49" s="41"/>
      <c r="H49" s="41"/>
      <c r="I49" s="41"/>
      <c r="J49" s="35">
        <f t="shared" si="8"/>
        <v>0</v>
      </c>
      <c r="K49" s="46">
        <f t="shared" si="9"/>
        <v>0</v>
      </c>
      <c r="L49" s="35">
        <f t="shared" si="10"/>
        <v>0</v>
      </c>
      <c r="M49" s="30"/>
    </row>
    <row r="50" customHeight="1" spans="1:14">
      <c r="A50" s="33">
        <f>A48+1</f>
        <v>37</v>
      </c>
      <c r="B50" s="33" t="s">
        <v>206</v>
      </c>
      <c r="C50" s="34" t="s">
        <v>207</v>
      </c>
      <c r="D50" s="35" t="s">
        <v>124</v>
      </c>
      <c r="E50" s="40">
        <v>1</v>
      </c>
      <c r="F50" s="41"/>
      <c r="G50" s="44"/>
      <c r="H50" s="41"/>
      <c r="I50" s="44"/>
      <c r="J50" s="35">
        <f t="shared" si="8"/>
        <v>0</v>
      </c>
      <c r="K50" s="46">
        <f t="shared" si="9"/>
        <v>0</v>
      </c>
      <c r="L50" s="35">
        <f t="shared" si="10"/>
        <v>0</v>
      </c>
      <c r="M50" s="48"/>
      <c r="N50" s="25">
        <f>E50</f>
        <v>1</v>
      </c>
    </row>
    <row r="51" customHeight="1" spans="1:14">
      <c r="A51" s="33">
        <f>A50+1</f>
        <v>38</v>
      </c>
      <c r="B51" s="33" t="s">
        <v>208</v>
      </c>
      <c r="C51" s="34" t="s">
        <v>209</v>
      </c>
      <c r="D51" s="35" t="s">
        <v>21</v>
      </c>
      <c r="E51" s="40">
        <v>1</v>
      </c>
      <c r="F51" s="42"/>
      <c r="G51" s="42"/>
      <c r="H51" s="42"/>
      <c r="I51" s="42"/>
      <c r="J51" s="35">
        <f t="shared" si="8"/>
        <v>0</v>
      </c>
      <c r="K51" s="46">
        <f t="shared" si="9"/>
        <v>0</v>
      </c>
      <c r="L51" s="35">
        <f t="shared" si="10"/>
        <v>0</v>
      </c>
      <c r="M51" s="33"/>
      <c r="N51" s="25">
        <f>E51</f>
        <v>1</v>
      </c>
    </row>
    <row r="52" customHeight="1" spans="1:14">
      <c r="A52" s="33">
        <f>A51+1</f>
        <v>39</v>
      </c>
      <c r="B52" s="33" t="s">
        <v>210</v>
      </c>
      <c r="C52" s="34" t="s">
        <v>211</v>
      </c>
      <c r="D52" s="35" t="s">
        <v>21</v>
      </c>
      <c r="E52" s="40">
        <v>1</v>
      </c>
      <c r="F52" s="41"/>
      <c r="G52" s="41"/>
      <c r="H52" s="41"/>
      <c r="I52" s="41"/>
      <c r="J52" s="35">
        <f t="shared" si="8"/>
        <v>0</v>
      </c>
      <c r="K52" s="46">
        <f t="shared" si="9"/>
        <v>0</v>
      </c>
      <c r="L52" s="35">
        <f t="shared" si="10"/>
        <v>0</v>
      </c>
      <c r="M52" s="33"/>
      <c r="N52" s="25">
        <f>E52</f>
        <v>1</v>
      </c>
    </row>
    <row r="53" customHeight="1" spans="1:14">
      <c r="A53" s="37">
        <f>A52+1</f>
        <v>40</v>
      </c>
      <c r="B53" s="33" t="s">
        <v>212</v>
      </c>
      <c r="C53" s="34" t="s">
        <v>211</v>
      </c>
      <c r="D53" s="35" t="s">
        <v>21</v>
      </c>
      <c r="E53" s="40">
        <v>1</v>
      </c>
      <c r="F53" s="41"/>
      <c r="G53" s="41"/>
      <c r="H53" s="41"/>
      <c r="I53" s="41"/>
      <c r="J53" s="35">
        <f t="shared" si="8"/>
        <v>0</v>
      </c>
      <c r="K53" s="46">
        <f t="shared" si="9"/>
        <v>0</v>
      </c>
      <c r="L53" s="35">
        <f t="shared" si="10"/>
        <v>0</v>
      </c>
      <c r="M53" s="33"/>
      <c r="N53" s="25">
        <f>E53</f>
        <v>1</v>
      </c>
    </row>
    <row r="54" customHeight="1" spans="1:13">
      <c r="A54" s="31"/>
      <c r="B54" s="30" t="s">
        <v>213</v>
      </c>
      <c r="C54" s="32" t="s">
        <v>214</v>
      </c>
      <c r="D54" s="33"/>
      <c r="E54" s="40"/>
      <c r="F54" s="41"/>
      <c r="G54" s="41"/>
      <c r="H54" s="41"/>
      <c r="I54" s="41"/>
      <c r="J54" s="35">
        <f t="shared" si="8"/>
        <v>0</v>
      </c>
      <c r="K54" s="46">
        <f t="shared" si="9"/>
        <v>0</v>
      </c>
      <c r="L54" s="35">
        <f t="shared" si="10"/>
        <v>0</v>
      </c>
      <c r="M54" s="30"/>
    </row>
    <row r="55" customHeight="1" spans="1:15">
      <c r="A55" s="33">
        <f>A53+1</f>
        <v>41</v>
      </c>
      <c r="B55" s="33" t="s">
        <v>215</v>
      </c>
      <c r="C55" s="34" t="s">
        <v>216</v>
      </c>
      <c r="D55" s="35" t="s">
        <v>98</v>
      </c>
      <c r="E55" s="40">
        <v>10</v>
      </c>
      <c r="F55" s="42"/>
      <c r="G55" s="42"/>
      <c r="H55" s="42"/>
      <c r="I55" s="42"/>
      <c r="J55" s="35">
        <f t="shared" si="8"/>
        <v>0</v>
      </c>
      <c r="K55" s="46">
        <f t="shared" si="9"/>
        <v>0</v>
      </c>
      <c r="L55" s="35">
        <f t="shared" si="10"/>
        <v>0</v>
      </c>
      <c r="M55" s="49"/>
      <c r="N55" s="25">
        <f>1+1+1</f>
        <v>3</v>
      </c>
      <c r="O55" s="50" t="s">
        <v>217</v>
      </c>
    </row>
    <row r="56" customHeight="1" spans="1:15">
      <c r="A56" s="33" t="s">
        <v>131</v>
      </c>
      <c r="B56" s="33" t="s">
        <v>218</v>
      </c>
      <c r="C56" s="34" t="s">
        <v>219</v>
      </c>
      <c r="D56" s="35" t="s">
        <v>98</v>
      </c>
      <c r="E56" s="40"/>
      <c r="F56" s="42"/>
      <c r="G56" s="42"/>
      <c r="H56" s="42"/>
      <c r="I56" s="42"/>
      <c r="J56" s="35"/>
      <c r="K56" s="46"/>
      <c r="L56" s="35"/>
      <c r="M56" s="49"/>
      <c r="N56" s="25">
        <v>2</v>
      </c>
      <c r="O56" s="25" t="s">
        <v>220</v>
      </c>
    </row>
    <row r="57" customHeight="1" spans="1:15">
      <c r="A57" s="33">
        <f>A55+1</f>
        <v>42</v>
      </c>
      <c r="B57" s="33" t="s">
        <v>221</v>
      </c>
      <c r="C57" s="34" t="s">
        <v>222</v>
      </c>
      <c r="D57" s="35" t="s">
        <v>98</v>
      </c>
      <c r="E57" s="40">
        <v>1</v>
      </c>
      <c r="F57" s="41"/>
      <c r="G57" s="44"/>
      <c r="H57" s="41"/>
      <c r="I57" s="44"/>
      <c r="J57" s="35">
        <f t="shared" ref="J57:J65" si="12">ROUND((I57+H57+G57+F57)*0.09,2)</f>
        <v>0</v>
      </c>
      <c r="K57" s="46">
        <f t="shared" ref="K57:K65" si="13">ROUND(J57+I57+H57+G57+F57,2)</f>
        <v>0</v>
      </c>
      <c r="L57" s="35">
        <f t="shared" ref="L57:L65" si="14">ROUND(E57*K57,2)</f>
        <v>0</v>
      </c>
      <c r="M57" s="49"/>
      <c r="N57" s="25">
        <f t="shared" ref="N57:N63" si="15">E57</f>
        <v>1</v>
      </c>
      <c r="O57" s="25" t="s">
        <v>223</v>
      </c>
    </row>
    <row r="58" customHeight="1" spans="1:15">
      <c r="A58" s="33">
        <f t="shared" ref="A58:A65" si="16">A57+1</f>
        <v>43</v>
      </c>
      <c r="B58" s="33" t="s">
        <v>224</v>
      </c>
      <c r="C58" s="34" t="s">
        <v>225</v>
      </c>
      <c r="D58" s="33" t="s">
        <v>160</v>
      </c>
      <c r="E58" s="40">
        <v>1</v>
      </c>
      <c r="F58" s="41"/>
      <c r="G58" s="44"/>
      <c r="H58" s="41"/>
      <c r="I58" s="44"/>
      <c r="J58" s="35">
        <f t="shared" si="12"/>
        <v>0</v>
      </c>
      <c r="K58" s="46">
        <f t="shared" si="13"/>
        <v>0</v>
      </c>
      <c r="L58" s="35">
        <f t="shared" si="14"/>
        <v>0</v>
      </c>
      <c r="M58" s="33"/>
      <c r="N58" s="25">
        <f t="shared" si="15"/>
        <v>1</v>
      </c>
      <c r="O58" s="25" t="s">
        <v>226</v>
      </c>
    </row>
    <row r="59" customHeight="1" spans="1:15">
      <c r="A59" s="33">
        <f t="shared" si="16"/>
        <v>44</v>
      </c>
      <c r="B59" s="33" t="s">
        <v>227</v>
      </c>
      <c r="C59" s="34" t="s">
        <v>228</v>
      </c>
      <c r="D59" s="35" t="s">
        <v>98</v>
      </c>
      <c r="E59" s="40">
        <v>2</v>
      </c>
      <c r="F59" s="41"/>
      <c r="G59" s="44"/>
      <c r="H59" s="41"/>
      <c r="I59" s="44"/>
      <c r="J59" s="35">
        <f t="shared" si="12"/>
        <v>0</v>
      </c>
      <c r="K59" s="46">
        <f t="shared" si="13"/>
        <v>0</v>
      </c>
      <c r="L59" s="35">
        <f t="shared" si="14"/>
        <v>0</v>
      </c>
      <c r="M59" s="33"/>
      <c r="N59" s="25">
        <v>1</v>
      </c>
      <c r="O59" s="25" t="s">
        <v>223</v>
      </c>
    </row>
    <row r="60" customHeight="1" spans="1:14">
      <c r="A60" s="33">
        <f t="shared" si="16"/>
        <v>45</v>
      </c>
      <c r="B60" s="33" t="s">
        <v>229</v>
      </c>
      <c r="C60" s="34" t="s">
        <v>230</v>
      </c>
      <c r="D60" s="35" t="s">
        <v>21</v>
      </c>
      <c r="E60" s="40">
        <v>1</v>
      </c>
      <c r="F60" s="41"/>
      <c r="G60" s="44"/>
      <c r="H60" s="41"/>
      <c r="I60" s="44"/>
      <c r="J60" s="35">
        <f t="shared" si="12"/>
        <v>0</v>
      </c>
      <c r="K60" s="46">
        <f t="shared" si="13"/>
        <v>0</v>
      </c>
      <c r="L60" s="35">
        <f t="shared" si="14"/>
        <v>0</v>
      </c>
      <c r="M60" s="33"/>
      <c r="N60" s="25">
        <f t="shared" si="15"/>
        <v>1</v>
      </c>
    </row>
    <row r="61" customHeight="1" spans="1:15">
      <c r="A61" s="33">
        <f t="shared" si="16"/>
        <v>46</v>
      </c>
      <c r="B61" s="33" t="s">
        <v>231</v>
      </c>
      <c r="C61" s="34" t="s">
        <v>232</v>
      </c>
      <c r="D61" s="35" t="s">
        <v>98</v>
      </c>
      <c r="E61" s="40"/>
      <c r="F61" s="42"/>
      <c r="G61" s="42"/>
      <c r="H61" s="42"/>
      <c r="I61" s="42"/>
      <c r="J61" s="35">
        <f t="shared" si="12"/>
        <v>0</v>
      </c>
      <c r="K61" s="46">
        <f t="shared" si="13"/>
        <v>0</v>
      </c>
      <c r="L61" s="35">
        <f t="shared" si="14"/>
        <v>0</v>
      </c>
      <c r="M61" s="33" t="s">
        <v>233</v>
      </c>
      <c r="N61" s="25">
        <v>29</v>
      </c>
      <c r="O61" s="25" t="s">
        <v>234</v>
      </c>
    </row>
    <row r="62" customHeight="1" spans="1:15">
      <c r="A62" s="33">
        <f t="shared" si="16"/>
        <v>47</v>
      </c>
      <c r="B62" s="33" t="s">
        <v>235</v>
      </c>
      <c r="C62" s="34" t="s">
        <v>236</v>
      </c>
      <c r="D62" s="35" t="s">
        <v>98</v>
      </c>
      <c r="E62" s="40">
        <v>8</v>
      </c>
      <c r="F62" s="42"/>
      <c r="G62" s="42"/>
      <c r="H62" s="42"/>
      <c r="I62" s="42"/>
      <c r="J62" s="35">
        <f t="shared" si="12"/>
        <v>0</v>
      </c>
      <c r="K62" s="46">
        <f t="shared" si="13"/>
        <v>0</v>
      </c>
      <c r="L62" s="35">
        <f t="shared" si="14"/>
        <v>0</v>
      </c>
      <c r="M62" s="33" t="s">
        <v>233</v>
      </c>
      <c r="N62" s="25">
        <v>4</v>
      </c>
      <c r="O62" s="50" t="s">
        <v>237</v>
      </c>
    </row>
    <row r="63" customHeight="1" spans="1:14">
      <c r="A63" s="33">
        <f t="shared" si="16"/>
        <v>48</v>
      </c>
      <c r="B63" s="33" t="s">
        <v>238</v>
      </c>
      <c r="C63" s="34" t="s">
        <v>239</v>
      </c>
      <c r="D63" s="35" t="s">
        <v>21</v>
      </c>
      <c r="E63" s="40">
        <v>1</v>
      </c>
      <c r="F63" s="41"/>
      <c r="G63" s="41"/>
      <c r="H63" s="41"/>
      <c r="I63" s="41"/>
      <c r="J63" s="35">
        <f t="shared" si="12"/>
        <v>0</v>
      </c>
      <c r="K63" s="46">
        <f t="shared" si="13"/>
        <v>0</v>
      </c>
      <c r="L63" s="35">
        <f t="shared" si="14"/>
        <v>0</v>
      </c>
      <c r="M63" s="33"/>
      <c r="N63" s="25">
        <f t="shared" si="15"/>
        <v>1</v>
      </c>
    </row>
    <row r="64" s="24" customFormat="1" customHeight="1" spans="1:14">
      <c r="A64" s="33">
        <f t="shared" si="16"/>
        <v>49</v>
      </c>
      <c r="B64" s="36" t="s">
        <v>240</v>
      </c>
      <c r="C64" s="34" t="s">
        <v>241</v>
      </c>
      <c r="D64" s="35" t="s">
        <v>140</v>
      </c>
      <c r="E64" s="40">
        <v>10</v>
      </c>
      <c r="F64" s="42"/>
      <c r="G64" s="42"/>
      <c r="H64" s="42"/>
      <c r="I64" s="42"/>
      <c r="J64" s="35">
        <f t="shared" si="12"/>
        <v>0</v>
      </c>
      <c r="K64" s="46">
        <f t="shared" si="13"/>
        <v>0</v>
      </c>
      <c r="L64" s="35">
        <f t="shared" si="14"/>
        <v>0</v>
      </c>
      <c r="M64" s="33"/>
      <c r="N64" s="25">
        <v>28</v>
      </c>
    </row>
    <row r="65" ht="52.8" spans="1:14">
      <c r="A65" s="33">
        <f t="shared" si="16"/>
        <v>50</v>
      </c>
      <c r="B65" s="33" t="s">
        <v>242</v>
      </c>
      <c r="C65" s="34" t="s">
        <v>243</v>
      </c>
      <c r="D65" s="35" t="s">
        <v>21</v>
      </c>
      <c r="E65" s="40">
        <v>1</v>
      </c>
      <c r="F65" s="42"/>
      <c r="G65" s="42"/>
      <c r="H65" s="42"/>
      <c r="I65" s="42"/>
      <c r="J65" s="35">
        <f t="shared" si="12"/>
        <v>0</v>
      </c>
      <c r="K65" s="46">
        <f t="shared" si="13"/>
        <v>0</v>
      </c>
      <c r="L65" s="35">
        <f t="shared" si="14"/>
        <v>0</v>
      </c>
      <c r="M65" s="33"/>
      <c r="N65" s="25">
        <f>E65</f>
        <v>1</v>
      </c>
    </row>
    <row r="66" customHeight="1" spans="1:13">
      <c r="A66" s="30" t="s">
        <v>244</v>
      </c>
      <c r="B66" s="30"/>
      <c r="C66" s="30"/>
      <c r="D66" s="33"/>
      <c r="E66" s="40"/>
      <c r="F66" s="53"/>
      <c r="G66" s="53"/>
      <c r="H66" s="53"/>
      <c r="I66" s="53"/>
      <c r="J66" s="35"/>
      <c r="K66" s="49"/>
      <c r="L66" s="55">
        <f>SUM(L4:L65)</f>
        <v>0</v>
      </c>
      <c r="M66" s="33"/>
    </row>
    <row r="67" customHeight="1" spans="1:13">
      <c r="A67" s="51" t="s">
        <v>245</v>
      </c>
      <c r="B67" s="51"/>
      <c r="C67" s="51"/>
      <c r="D67" s="52"/>
      <c r="E67" s="54"/>
      <c r="F67" s="51"/>
      <c r="G67" s="51"/>
      <c r="H67" s="51"/>
      <c r="I67" s="51"/>
      <c r="J67" s="51"/>
      <c r="K67" s="51"/>
      <c r="L67" s="51"/>
      <c r="M67" s="51"/>
    </row>
    <row r="77" customHeight="1" spans="12:12">
      <c r="L77" s="56"/>
    </row>
  </sheetData>
  <protectedRanges>
    <protectedRange sqref="I5" name="区域3_1_8"/>
    <protectedRange sqref="I6" name="区域3_1_9"/>
    <protectedRange sqref="I7:I8" name="区域3_1_10"/>
    <protectedRange sqref="I9" name="区域3_1_11"/>
    <protectedRange sqref="I10 I20" name="区域3_1_12"/>
    <protectedRange sqref="I11" name="区域3_1_13"/>
    <protectedRange sqref="I12" name="区域3_1_14"/>
    <protectedRange sqref="I13" name="区域3_1_15"/>
    <protectedRange sqref="I15" name="区域3_1_16"/>
    <protectedRange sqref="I27 I16" name="区域3_1_17"/>
    <protectedRange sqref="I28 I17 I34" name="区域3_1_18"/>
    <protectedRange sqref="I21" name="区域3_1_19"/>
    <protectedRange sqref="I29 I22" name="区域3_1_20"/>
    <protectedRange sqref="I33" name="区域3_1_21"/>
    <protectedRange sqref="I36" name="区域3_1_22"/>
    <protectedRange sqref="I37" name="区域3_1_23"/>
    <protectedRange sqref="I38" name="区域3_1_24"/>
    <protectedRange sqref="I39" name="区域3_1_25"/>
    <protectedRange sqref="I44" name="区域3_1_26"/>
    <protectedRange sqref="I46" name="区域3_1_28"/>
    <protectedRange sqref="I46" name="区域3_1_27"/>
    <protectedRange sqref="I45" name="区域3_1_29"/>
    <protectedRange sqref="I51" name="区域3_1_30"/>
    <protectedRange sqref="I55" name="区域3_1_34"/>
    <protectedRange sqref="I61" name="区域3_1_35"/>
    <protectedRange sqref="I62" name="区域3_1_36"/>
    <protectedRange sqref="I64" name="区域3_1_37"/>
    <protectedRange sqref="I65" name="区域3_1_39"/>
    <protectedRange sqref="I31" name="区域3_1_40"/>
    <protectedRange sqref="F5:H5" name="区域3_1_8_1"/>
    <protectedRange sqref="F6:H6" name="区域3_1_9_1"/>
    <protectedRange sqref="F7:H8" name="区域3_1_10_1"/>
    <protectedRange sqref="F9:H9" name="区域3_1_11_1"/>
    <protectedRange sqref="F10:H10 F20:H20" name="区域3_1_12_1"/>
    <protectedRange sqref="F11:H11" name="区域3_1_13_1"/>
    <protectedRange sqref="F12:H12" name="区域3_1_14_1"/>
    <protectedRange sqref="F13:H13" name="区域3_1_15_1"/>
    <protectedRange sqref="G5:H5" name="区域3_1_8_1_1"/>
    <protectedRange sqref="G6:H6" name="区域3_1_9_1_1"/>
    <protectedRange sqref="G7:H8" name="区域3_1_10_1_1"/>
    <protectedRange sqref="G9:H9" name="区域3_1_11_1_1"/>
    <protectedRange sqref="G10:H10 G20:H20" name="区域3_1_12_1_1"/>
    <protectedRange sqref="G11:H11" name="区域3_1_13_1_1"/>
    <protectedRange sqref="G12:H12" name="区域3_1_14_1_1"/>
    <protectedRange sqref="G13:H13" name="区域3_1_15_1_1"/>
    <protectedRange sqref="F15:H15" name="区域3_1_16_1"/>
    <protectedRange sqref="F27:H27 F16:H16" name="区域3_1_17_1"/>
    <protectedRange sqref="F28:H28 F17:H17 F34:H34" name="区域3_1_18_1"/>
    <protectedRange sqref="F21:H21" name="区域3_1_19_1"/>
    <protectedRange sqref="F29:H29 F22:H22" name="区域3_1_20_1"/>
    <protectedRange sqref="G15:H15" name="区域3_1_16_1_1"/>
    <protectedRange sqref="G27:H27 G16:H16" name="区域3_1_17_1_1"/>
    <protectedRange sqref="G28:H28 G17:H17 G34:H34" name="区域3_1_18_1_1"/>
    <protectedRange sqref="G21:H21" name="区域3_1_19_1_1"/>
    <protectedRange sqref="G29:H29 G22:H22" name="区域3_1_20_1_1"/>
    <protectedRange sqref="F33:H33" name="区域3_1_21_1"/>
    <protectedRange sqref="G33" name="区域3_1_21_1_1"/>
    <protectedRange sqref="F36:H36" name="区域3_1_22_1"/>
    <protectedRange sqref="F37:H37" name="区域3_1_23_1"/>
    <protectedRange sqref="F38:H38" name="区域3_1_24_1"/>
    <protectedRange sqref="F39:H39" name="区域3_1_25_1"/>
    <protectedRange sqref="G36:H36" name="区域3_1_22_1_1"/>
    <protectedRange sqref="G37:H37" name="区域3_1_23_1_1"/>
    <protectedRange sqref="G38:H38" name="区域3_1_24_1_1"/>
    <protectedRange sqref="G39:H39" name="区域3_1_25_1_1"/>
    <protectedRange sqref="F44:H44" name="区域3_1_26_1"/>
    <protectedRange sqref="F46:H46" name="区域3_1_28_1"/>
    <protectedRange sqref="F46:H46" name="区域3_1_27_1"/>
    <protectedRange sqref="F45:H45" name="区域3_1_29_1"/>
    <protectedRange sqref="G44:H44" name="区域3_1_26_1_1"/>
    <protectedRange sqref="G46:H46" name="区域3_1_28_1_1"/>
    <protectedRange sqref="G46:H46" name="区域3_1_27_1_1"/>
    <protectedRange sqref="G45:H45" name="区域3_1_29_1_1"/>
    <protectedRange sqref="F51:H51" name="区域3_1_30_1"/>
    <protectedRange sqref="G51" name="区域3_1_30_1_1"/>
    <protectedRange sqref="F55:H55" name="区域3_1_34_1"/>
    <protectedRange sqref="F61:H61" name="区域3_1_35_1"/>
    <protectedRange sqref="F62:H62" name="区域3_1_36_1"/>
    <protectedRange sqref="F64:H64" name="区域3_1_37_1"/>
    <protectedRange sqref="F65:H65" name="区域3_1_39_1"/>
    <protectedRange sqref="F31:H31" name="区域3_1_40_1"/>
    <protectedRange sqref="G55:H55" name="区域3_1_34_1_1"/>
    <protectedRange sqref="G61:H61" name="区域3_1_35_1_1"/>
    <protectedRange sqref="G62:H62" name="区域3_1_36_1_1"/>
    <protectedRange sqref="G64:H64" name="区域3_1_37_1_1"/>
    <protectedRange sqref="G65:H65" name="区域3_1_39_1_1"/>
    <protectedRange sqref="G31:H31" name="区域3_1_40_1_1"/>
  </protectedRanges>
  <autoFilter xmlns:etc="http://www.wps.cn/officeDocument/2017/etCustomData" ref="A3:M67" etc:filterBottomFollowUsedRange="0">
    <extLst/>
  </autoFilter>
  <mergeCells count="15">
    <mergeCell ref="A1:M1"/>
    <mergeCell ref="F2:J2"/>
    <mergeCell ref="A66:D66"/>
    <mergeCell ref="A67:M67"/>
    <mergeCell ref="A2:A3"/>
    <mergeCell ref="B2:B3"/>
    <mergeCell ref="C2:C3"/>
    <mergeCell ref="D2:D3"/>
    <mergeCell ref="E2:E3"/>
    <mergeCell ref="K2:K3"/>
    <mergeCell ref="L2:L3"/>
    <mergeCell ref="M2:M3"/>
    <mergeCell ref="N2:N3"/>
    <mergeCell ref="O15:O16"/>
    <mergeCell ref="O24:O31"/>
  </mergeCells>
  <printOptions horizontalCentered="1"/>
  <pageMargins left="0.747916666666667" right="0.747916666666667" top="0.747916666666667" bottom="0.747916666666667" header="0" footer="0"/>
  <pageSetup paperSize="9" scale="59" fitToHeight="0" orientation="landscape" horizontalDpi="600"/>
  <headerFooter>
    <oddFooter>&amp;C第 &amp;P 页, &amp;A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6"/>
  <sheetViews>
    <sheetView zoomScale="130" zoomScaleNormal="130" workbookViewId="0">
      <selection activeCell="B5" sqref="B5:D15"/>
    </sheetView>
  </sheetViews>
  <sheetFormatPr defaultColWidth="9" defaultRowHeight="15"/>
  <cols>
    <col min="1" max="1" width="5.6" style="2"/>
    <col min="2" max="2" width="15.6" style="2"/>
    <col min="3" max="3" width="6.6" style="3"/>
    <col min="4" max="4" width="10.6" style="3"/>
    <col min="5" max="9" width="9.6" style="2" customWidth="1"/>
    <col min="10" max="10" width="12.6" style="2"/>
    <col min="11" max="11" width="12.5" style="2" customWidth="1"/>
    <col min="12" max="12" width="8.5" style="2" customWidth="1"/>
  </cols>
  <sheetData>
    <row r="1" ht="33" customHeight="1" spans="1:12">
      <c r="A1" s="4" t="s">
        <v>246</v>
      </c>
      <c r="B1" s="4"/>
      <c r="C1" s="4"/>
      <c r="D1" s="4"/>
      <c r="E1" s="10"/>
      <c r="F1" s="4"/>
      <c r="G1" s="4"/>
      <c r="H1" s="4"/>
      <c r="I1" s="4"/>
      <c r="J1" s="4"/>
      <c r="K1" s="4"/>
      <c r="L1" s="4"/>
    </row>
    <row r="2" ht="33.9" customHeight="1" spans="1:12">
      <c r="A2" s="5" t="s">
        <v>1</v>
      </c>
      <c r="B2" s="6" t="s">
        <v>2</v>
      </c>
      <c r="C2" s="6" t="s">
        <v>111</v>
      </c>
      <c r="D2" s="6" t="s">
        <v>112</v>
      </c>
      <c r="E2" s="6" t="s">
        <v>116</v>
      </c>
      <c r="F2" s="6" t="s">
        <v>117</v>
      </c>
      <c r="G2" s="6" t="s">
        <v>118</v>
      </c>
      <c r="H2" s="6" t="s">
        <v>119</v>
      </c>
      <c r="I2" s="6" t="s">
        <v>120</v>
      </c>
      <c r="J2" s="6" t="s">
        <v>114</v>
      </c>
      <c r="K2" s="13" t="s">
        <v>16</v>
      </c>
      <c r="L2" s="6" t="s">
        <v>4</v>
      </c>
    </row>
    <row r="3" s="1" customFormat="1" ht="23.1" customHeight="1" spans="1:12">
      <c r="A3" s="7">
        <v>1</v>
      </c>
      <c r="B3" s="8" t="s">
        <v>247</v>
      </c>
      <c r="C3" s="7" t="s">
        <v>98</v>
      </c>
      <c r="D3" s="9">
        <v>1</v>
      </c>
      <c r="E3" s="11"/>
      <c r="F3" s="12"/>
      <c r="G3" s="11"/>
      <c r="H3" s="11"/>
      <c r="I3" s="14">
        <f t="shared" ref="I3:I66" si="0">(E3+F3+G3+H3)*0.09</f>
        <v>0</v>
      </c>
      <c r="J3" s="15">
        <f t="shared" ref="J3:J66" si="1">ROUND(SUM(E3:I3),2)</f>
        <v>0</v>
      </c>
      <c r="K3" s="14">
        <f t="shared" ref="K3:K66" si="2">ROUND($D3*J3,2)</f>
        <v>0</v>
      </c>
      <c r="L3" s="6"/>
    </row>
    <row r="4" s="1" customFormat="1" ht="23.1" customHeight="1" spans="1:12">
      <c r="A4" s="7">
        <v>2</v>
      </c>
      <c r="B4" s="8" t="s">
        <v>248</v>
      </c>
      <c r="C4" s="7" t="s">
        <v>98</v>
      </c>
      <c r="D4" s="9">
        <v>1</v>
      </c>
      <c r="E4" s="11"/>
      <c r="F4" s="12"/>
      <c r="G4" s="11"/>
      <c r="H4" s="11"/>
      <c r="I4" s="14">
        <f t="shared" si="0"/>
        <v>0</v>
      </c>
      <c r="J4" s="15">
        <f t="shared" si="1"/>
        <v>0</v>
      </c>
      <c r="K4" s="14">
        <f t="shared" si="2"/>
        <v>0</v>
      </c>
      <c r="L4" s="16"/>
    </row>
    <row r="5" s="1" customFormat="1" ht="23.1" customHeight="1" spans="1:12">
      <c r="A5" s="7">
        <v>3</v>
      </c>
      <c r="B5" s="8" t="s">
        <v>249</v>
      </c>
      <c r="C5" s="7" t="s">
        <v>98</v>
      </c>
      <c r="D5" s="9">
        <v>1</v>
      </c>
      <c r="E5" s="11"/>
      <c r="F5" s="12"/>
      <c r="G5" s="11"/>
      <c r="H5" s="11"/>
      <c r="I5" s="14">
        <f t="shared" si="0"/>
        <v>0</v>
      </c>
      <c r="J5" s="15">
        <f t="shared" si="1"/>
        <v>0</v>
      </c>
      <c r="K5" s="14">
        <f t="shared" si="2"/>
        <v>0</v>
      </c>
      <c r="L5" s="16"/>
    </row>
    <row r="6" s="1" customFormat="1" ht="23.1" customHeight="1" spans="1:12">
      <c r="A6" s="7">
        <v>4</v>
      </c>
      <c r="B6" s="8" t="s">
        <v>250</v>
      </c>
      <c r="C6" s="7" t="s">
        <v>160</v>
      </c>
      <c r="D6" s="9">
        <v>2</v>
      </c>
      <c r="E6" s="11"/>
      <c r="F6" s="12"/>
      <c r="G6" s="11"/>
      <c r="H6" s="11"/>
      <c r="I6" s="14">
        <f t="shared" si="0"/>
        <v>0</v>
      </c>
      <c r="J6" s="15">
        <f t="shared" si="1"/>
        <v>0</v>
      </c>
      <c r="K6" s="14">
        <f t="shared" si="2"/>
        <v>0</v>
      </c>
      <c r="L6" s="16"/>
    </row>
    <row r="7" s="1" customFormat="1" ht="23.1" customHeight="1" spans="1:12">
      <c r="A7" s="7">
        <v>5</v>
      </c>
      <c r="B7" s="8" t="s">
        <v>251</v>
      </c>
      <c r="C7" s="7" t="s">
        <v>160</v>
      </c>
      <c r="D7" s="9">
        <v>4</v>
      </c>
      <c r="E7" s="11"/>
      <c r="F7" s="12"/>
      <c r="G7" s="11"/>
      <c r="H7" s="11"/>
      <c r="I7" s="14">
        <f t="shared" si="0"/>
        <v>0</v>
      </c>
      <c r="J7" s="15">
        <f t="shared" si="1"/>
        <v>0</v>
      </c>
      <c r="K7" s="14">
        <f t="shared" si="2"/>
        <v>0</v>
      </c>
      <c r="L7" s="16"/>
    </row>
    <row r="8" s="1" customFormat="1" ht="23.1" customHeight="1" spans="1:12">
      <c r="A8" s="7">
        <v>6</v>
      </c>
      <c r="B8" s="8" t="s">
        <v>252</v>
      </c>
      <c r="C8" s="7" t="s">
        <v>160</v>
      </c>
      <c r="D8" s="9">
        <v>1</v>
      </c>
      <c r="E8" s="11"/>
      <c r="F8" s="12"/>
      <c r="G8" s="11"/>
      <c r="H8" s="11"/>
      <c r="I8" s="14">
        <f t="shared" si="0"/>
        <v>0</v>
      </c>
      <c r="J8" s="15">
        <f t="shared" si="1"/>
        <v>0</v>
      </c>
      <c r="K8" s="14">
        <f t="shared" si="2"/>
        <v>0</v>
      </c>
      <c r="L8" s="16"/>
    </row>
    <row r="9" s="1" customFormat="1" ht="23.1" customHeight="1" spans="1:12">
      <c r="A9" s="7">
        <v>7</v>
      </c>
      <c r="B9" s="8" t="s">
        <v>253</v>
      </c>
      <c r="C9" s="7" t="s">
        <v>160</v>
      </c>
      <c r="D9" s="9">
        <v>2</v>
      </c>
      <c r="E9" s="11"/>
      <c r="F9" s="12"/>
      <c r="G9" s="11"/>
      <c r="H9" s="11"/>
      <c r="I9" s="14">
        <f t="shared" si="0"/>
        <v>0</v>
      </c>
      <c r="J9" s="15">
        <f t="shared" si="1"/>
        <v>0</v>
      </c>
      <c r="K9" s="14">
        <f t="shared" si="2"/>
        <v>0</v>
      </c>
      <c r="L9" s="16"/>
    </row>
    <row r="10" s="1" customFormat="1" ht="23.1" customHeight="1" spans="1:12">
      <c r="A10" s="7">
        <v>8</v>
      </c>
      <c r="B10" s="8" t="s">
        <v>254</v>
      </c>
      <c r="C10" s="7" t="s">
        <v>160</v>
      </c>
      <c r="D10" s="9">
        <v>1</v>
      </c>
      <c r="E10" s="11"/>
      <c r="F10" s="12"/>
      <c r="G10" s="11"/>
      <c r="H10" s="11"/>
      <c r="I10" s="14">
        <f t="shared" si="0"/>
        <v>0</v>
      </c>
      <c r="J10" s="15">
        <f t="shared" si="1"/>
        <v>0</v>
      </c>
      <c r="K10" s="14">
        <f t="shared" si="2"/>
        <v>0</v>
      </c>
      <c r="L10" s="16"/>
    </row>
    <row r="11" s="1" customFormat="1" ht="23.1" customHeight="1" spans="1:12">
      <c r="A11" s="7">
        <v>9</v>
      </c>
      <c r="B11" s="8" t="s">
        <v>255</v>
      </c>
      <c r="C11" s="7" t="s">
        <v>160</v>
      </c>
      <c r="D11" s="9">
        <v>4</v>
      </c>
      <c r="E11" s="11"/>
      <c r="F11" s="12"/>
      <c r="G11" s="11"/>
      <c r="H11" s="11"/>
      <c r="I11" s="14">
        <f t="shared" si="0"/>
        <v>0</v>
      </c>
      <c r="J11" s="15">
        <f t="shared" si="1"/>
        <v>0</v>
      </c>
      <c r="K11" s="14">
        <f t="shared" si="2"/>
        <v>0</v>
      </c>
      <c r="L11" s="16"/>
    </row>
    <row r="12" s="1" customFormat="1" ht="23.1" customHeight="1" spans="1:12">
      <c r="A12" s="7">
        <v>10</v>
      </c>
      <c r="B12" s="8" t="s">
        <v>256</v>
      </c>
      <c r="C12" s="7" t="s">
        <v>160</v>
      </c>
      <c r="D12" s="9">
        <v>10</v>
      </c>
      <c r="E12" s="11"/>
      <c r="F12" s="12"/>
      <c r="G12" s="11"/>
      <c r="H12" s="11"/>
      <c r="I12" s="14">
        <f t="shared" si="0"/>
        <v>0</v>
      </c>
      <c r="J12" s="15">
        <f t="shared" si="1"/>
        <v>0</v>
      </c>
      <c r="K12" s="14">
        <f t="shared" si="2"/>
        <v>0</v>
      </c>
      <c r="L12" s="16"/>
    </row>
    <row r="13" s="1" customFormat="1" ht="23.1" customHeight="1" spans="1:12">
      <c r="A13" s="7">
        <v>11</v>
      </c>
      <c r="B13" s="8" t="s">
        <v>257</v>
      </c>
      <c r="C13" s="7" t="s">
        <v>160</v>
      </c>
      <c r="D13" s="9">
        <v>10</v>
      </c>
      <c r="E13" s="11"/>
      <c r="F13" s="12"/>
      <c r="G13" s="11"/>
      <c r="H13" s="11"/>
      <c r="I13" s="14">
        <f t="shared" si="0"/>
        <v>0</v>
      </c>
      <c r="J13" s="15">
        <f t="shared" si="1"/>
        <v>0</v>
      </c>
      <c r="K13" s="14">
        <f t="shared" si="2"/>
        <v>0</v>
      </c>
      <c r="L13" s="16"/>
    </row>
    <row r="14" s="1" customFormat="1" ht="23.1" customHeight="1" spans="1:12">
      <c r="A14" s="7">
        <v>12</v>
      </c>
      <c r="B14" s="8" t="s">
        <v>258</v>
      </c>
      <c r="C14" s="7" t="s">
        <v>160</v>
      </c>
      <c r="D14" s="9">
        <v>10</v>
      </c>
      <c r="E14" s="11"/>
      <c r="F14" s="12"/>
      <c r="G14" s="11"/>
      <c r="H14" s="11"/>
      <c r="I14" s="14">
        <f t="shared" si="0"/>
        <v>0</v>
      </c>
      <c r="J14" s="15">
        <f t="shared" si="1"/>
        <v>0</v>
      </c>
      <c r="K14" s="14">
        <f t="shared" si="2"/>
        <v>0</v>
      </c>
      <c r="L14" s="16"/>
    </row>
    <row r="15" s="1" customFormat="1" ht="23.1" customHeight="1" spans="1:12">
      <c r="A15" s="7">
        <v>13</v>
      </c>
      <c r="B15" s="8" t="s">
        <v>259</v>
      </c>
      <c r="C15" s="7" t="s">
        <v>160</v>
      </c>
      <c r="D15" s="9">
        <v>10</v>
      </c>
      <c r="E15" s="11"/>
      <c r="F15" s="12"/>
      <c r="G15" s="11"/>
      <c r="H15" s="11"/>
      <c r="I15" s="14">
        <f t="shared" si="0"/>
        <v>0</v>
      </c>
      <c r="J15" s="15">
        <f t="shared" si="1"/>
        <v>0</v>
      </c>
      <c r="K15" s="14">
        <f t="shared" si="2"/>
        <v>0</v>
      </c>
      <c r="L15" s="16"/>
    </row>
    <row r="16" s="1" customFormat="1" ht="23.1" customHeight="1" spans="1:12">
      <c r="A16" s="7">
        <v>14</v>
      </c>
      <c r="B16" s="8" t="s">
        <v>260</v>
      </c>
      <c r="C16" s="7" t="s">
        <v>160</v>
      </c>
      <c r="D16" s="9">
        <v>10</v>
      </c>
      <c r="E16" s="11"/>
      <c r="F16" s="12"/>
      <c r="G16" s="11"/>
      <c r="H16" s="11"/>
      <c r="I16" s="14">
        <f t="shared" si="0"/>
        <v>0</v>
      </c>
      <c r="J16" s="15">
        <f t="shared" si="1"/>
        <v>0</v>
      </c>
      <c r="K16" s="14">
        <f t="shared" si="2"/>
        <v>0</v>
      </c>
      <c r="L16" s="16"/>
    </row>
    <row r="17" s="1" customFormat="1" ht="23.1" customHeight="1" spans="1:12">
      <c r="A17" s="7">
        <v>15</v>
      </c>
      <c r="B17" s="8" t="s">
        <v>261</v>
      </c>
      <c r="C17" s="7" t="s">
        <v>127</v>
      </c>
      <c r="D17" s="9">
        <v>5</v>
      </c>
      <c r="E17" s="11"/>
      <c r="F17" s="12"/>
      <c r="G17" s="11"/>
      <c r="H17" s="11"/>
      <c r="I17" s="14">
        <f t="shared" si="0"/>
        <v>0</v>
      </c>
      <c r="J17" s="15">
        <f t="shared" si="1"/>
        <v>0</v>
      </c>
      <c r="K17" s="14">
        <f t="shared" si="2"/>
        <v>0</v>
      </c>
      <c r="L17" s="16"/>
    </row>
    <row r="18" s="1" customFormat="1" ht="23.1" customHeight="1" spans="1:12">
      <c r="A18" s="7">
        <v>16</v>
      </c>
      <c r="B18" s="8" t="s">
        <v>262</v>
      </c>
      <c r="C18" s="7" t="s">
        <v>98</v>
      </c>
      <c r="D18" s="9">
        <v>1</v>
      </c>
      <c r="E18" s="11"/>
      <c r="F18" s="12"/>
      <c r="G18" s="11"/>
      <c r="H18" s="11"/>
      <c r="I18" s="14">
        <f t="shared" si="0"/>
        <v>0</v>
      </c>
      <c r="J18" s="15">
        <f t="shared" si="1"/>
        <v>0</v>
      </c>
      <c r="K18" s="14">
        <f t="shared" si="2"/>
        <v>0</v>
      </c>
      <c r="L18" s="16"/>
    </row>
    <row r="19" s="1" customFormat="1" ht="23.1" customHeight="1" spans="1:12">
      <c r="A19" s="7">
        <v>17</v>
      </c>
      <c r="B19" s="8" t="s">
        <v>263</v>
      </c>
      <c r="C19" s="7" t="s">
        <v>127</v>
      </c>
      <c r="D19" s="9">
        <v>2</v>
      </c>
      <c r="E19" s="11"/>
      <c r="F19" s="12"/>
      <c r="G19" s="11"/>
      <c r="H19" s="11"/>
      <c r="I19" s="14">
        <f t="shared" si="0"/>
        <v>0</v>
      </c>
      <c r="J19" s="15">
        <f t="shared" si="1"/>
        <v>0</v>
      </c>
      <c r="K19" s="14">
        <f t="shared" si="2"/>
        <v>0</v>
      </c>
      <c r="L19" s="16"/>
    </row>
    <row r="20" s="1" customFormat="1" ht="23.1" customHeight="1" spans="1:12">
      <c r="A20" s="7">
        <v>18</v>
      </c>
      <c r="B20" s="8" t="s">
        <v>264</v>
      </c>
      <c r="C20" s="7" t="s">
        <v>127</v>
      </c>
      <c r="D20" s="9">
        <v>1</v>
      </c>
      <c r="E20" s="11"/>
      <c r="F20" s="12"/>
      <c r="G20" s="11"/>
      <c r="H20" s="11"/>
      <c r="I20" s="14">
        <f t="shared" si="0"/>
        <v>0</v>
      </c>
      <c r="J20" s="15">
        <f t="shared" si="1"/>
        <v>0</v>
      </c>
      <c r="K20" s="14">
        <f t="shared" si="2"/>
        <v>0</v>
      </c>
      <c r="L20" s="16"/>
    </row>
    <row r="21" s="1" customFormat="1" ht="23.1" customHeight="1" spans="1:12">
      <c r="A21" s="7">
        <v>19</v>
      </c>
      <c r="B21" s="8" t="s">
        <v>265</v>
      </c>
      <c r="C21" s="7" t="s">
        <v>101</v>
      </c>
      <c r="D21" s="9">
        <v>1</v>
      </c>
      <c r="E21" s="11"/>
      <c r="F21" s="12"/>
      <c r="G21" s="11"/>
      <c r="H21" s="11"/>
      <c r="I21" s="14">
        <f t="shared" si="0"/>
        <v>0</v>
      </c>
      <c r="J21" s="15">
        <f t="shared" si="1"/>
        <v>0</v>
      </c>
      <c r="K21" s="14">
        <f t="shared" si="2"/>
        <v>0</v>
      </c>
      <c r="L21" s="16"/>
    </row>
    <row r="22" s="1" customFormat="1" ht="23.1" customHeight="1" spans="1:12">
      <c r="A22" s="7">
        <v>20</v>
      </c>
      <c r="B22" s="8" t="s">
        <v>266</v>
      </c>
      <c r="C22" s="7" t="s">
        <v>160</v>
      </c>
      <c r="D22" s="9">
        <v>5</v>
      </c>
      <c r="E22" s="11"/>
      <c r="F22" s="12"/>
      <c r="G22" s="11"/>
      <c r="H22" s="11"/>
      <c r="I22" s="14">
        <f t="shared" si="0"/>
        <v>0</v>
      </c>
      <c r="J22" s="15">
        <f t="shared" si="1"/>
        <v>0</v>
      </c>
      <c r="K22" s="14">
        <f t="shared" si="2"/>
        <v>0</v>
      </c>
      <c r="L22" s="16"/>
    </row>
    <row r="23" s="1" customFormat="1" ht="23.1" customHeight="1" spans="1:12">
      <c r="A23" s="7">
        <v>21</v>
      </c>
      <c r="B23" s="8" t="s">
        <v>267</v>
      </c>
      <c r="C23" s="7" t="s">
        <v>160</v>
      </c>
      <c r="D23" s="9">
        <v>5</v>
      </c>
      <c r="E23" s="11"/>
      <c r="F23" s="12"/>
      <c r="G23" s="11"/>
      <c r="H23" s="11"/>
      <c r="I23" s="14">
        <f t="shared" si="0"/>
        <v>0</v>
      </c>
      <c r="J23" s="15">
        <f t="shared" si="1"/>
        <v>0</v>
      </c>
      <c r="K23" s="14">
        <f t="shared" si="2"/>
        <v>0</v>
      </c>
      <c r="L23" s="16"/>
    </row>
    <row r="24" s="1" customFormat="1" ht="23.1" customHeight="1" spans="1:12">
      <c r="A24" s="7">
        <v>22</v>
      </c>
      <c r="B24" s="8" t="s">
        <v>268</v>
      </c>
      <c r="C24" s="7" t="s">
        <v>160</v>
      </c>
      <c r="D24" s="9">
        <v>15</v>
      </c>
      <c r="E24" s="11"/>
      <c r="F24" s="12"/>
      <c r="G24" s="11"/>
      <c r="H24" s="11"/>
      <c r="I24" s="14">
        <f t="shared" si="0"/>
        <v>0</v>
      </c>
      <c r="J24" s="15">
        <f t="shared" si="1"/>
        <v>0</v>
      </c>
      <c r="K24" s="14">
        <f t="shared" si="2"/>
        <v>0</v>
      </c>
      <c r="L24" s="16"/>
    </row>
    <row r="25" s="1" customFormat="1" ht="23.1" customHeight="1" spans="1:12">
      <c r="A25" s="7">
        <v>23</v>
      </c>
      <c r="B25" s="8" t="s">
        <v>269</v>
      </c>
      <c r="C25" s="7" t="s">
        <v>270</v>
      </c>
      <c r="D25" s="9">
        <v>50</v>
      </c>
      <c r="E25" s="11"/>
      <c r="F25" s="12"/>
      <c r="G25" s="11"/>
      <c r="H25" s="11"/>
      <c r="I25" s="14">
        <f t="shared" si="0"/>
        <v>0</v>
      </c>
      <c r="J25" s="15">
        <f t="shared" si="1"/>
        <v>0</v>
      </c>
      <c r="K25" s="14">
        <f t="shared" si="2"/>
        <v>0</v>
      </c>
      <c r="L25" s="16"/>
    </row>
    <row r="26" s="1" customFormat="1" ht="23.1" customHeight="1" spans="1:12">
      <c r="A26" s="7">
        <v>24</v>
      </c>
      <c r="B26" s="8" t="s">
        <v>271</v>
      </c>
      <c r="C26" s="7" t="s">
        <v>127</v>
      </c>
      <c r="D26" s="9">
        <v>2</v>
      </c>
      <c r="E26" s="11"/>
      <c r="F26" s="12"/>
      <c r="G26" s="11"/>
      <c r="H26" s="11"/>
      <c r="I26" s="14">
        <f t="shared" si="0"/>
        <v>0</v>
      </c>
      <c r="J26" s="15">
        <f t="shared" si="1"/>
        <v>0</v>
      </c>
      <c r="K26" s="14">
        <f t="shared" si="2"/>
        <v>0</v>
      </c>
      <c r="L26" s="16"/>
    </row>
    <row r="27" s="1" customFormat="1" ht="23.1" customHeight="1" spans="1:12">
      <c r="A27" s="7">
        <v>25</v>
      </c>
      <c r="B27" s="8" t="s">
        <v>272</v>
      </c>
      <c r="C27" s="7" t="s">
        <v>127</v>
      </c>
      <c r="D27" s="9">
        <v>1</v>
      </c>
      <c r="E27" s="11"/>
      <c r="F27" s="12"/>
      <c r="G27" s="11"/>
      <c r="H27" s="11"/>
      <c r="I27" s="14">
        <f t="shared" si="0"/>
        <v>0</v>
      </c>
      <c r="J27" s="15">
        <f t="shared" si="1"/>
        <v>0</v>
      </c>
      <c r="K27" s="14">
        <f t="shared" si="2"/>
        <v>0</v>
      </c>
      <c r="L27" s="16"/>
    </row>
    <row r="28" s="1" customFormat="1" ht="23.1" customHeight="1" spans="1:12">
      <c r="A28" s="7">
        <v>26</v>
      </c>
      <c r="B28" s="8" t="s">
        <v>273</v>
      </c>
      <c r="C28" s="7" t="s">
        <v>160</v>
      </c>
      <c r="D28" s="9">
        <v>2</v>
      </c>
      <c r="E28" s="11"/>
      <c r="F28" s="12"/>
      <c r="G28" s="11"/>
      <c r="H28" s="11"/>
      <c r="I28" s="14">
        <f t="shared" si="0"/>
        <v>0</v>
      </c>
      <c r="J28" s="15">
        <f t="shared" si="1"/>
        <v>0</v>
      </c>
      <c r="K28" s="14">
        <f t="shared" si="2"/>
        <v>0</v>
      </c>
      <c r="L28" s="16"/>
    </row>
    <row r="29" s="1" customFormat="1" ht="23.1" customHeight="1" spans="1:12">
      <c r="A29" s="7">
        <v>27</v>
      </c>
      <c r="B29" s="8" t="s">
        <v>274</v>
      </c>
      <c r="C29" s="7" t="s">
        <v>160</v>
      </c>
      <c r="D29" s="9">
        <v>2</v>
      </c>
      <c r="E29" s="11"/>
      <c r="F29" s="12"/>
      <c r="G29" s="11"/>
      <c r="H29" s="11"/>
      <c r="I29" s="14">
        <f t="shared" si="0"/>
        <v>0</v>
      </c>
      <c r="J29" s="15">
        <f t="shared" si="1"/>
        <v>0</v>
      </c>
      <c r="K29" s="14">
        <f t="shared" si="2"/>
        <v>0</v>
      </c>
      <c r="L29" s="16"/>
    </row>
    <row r="30" s="1" customFormat="1" ht="23.1" customHeight="1" spans="1:12">
      <c r="A30" s="7">
        <v>28</v>
      </c>
      <c r="B30" s="8" t="s">
        <v>275</v>
      </c>
      <c r="C30" s="7" t="s">
        <v>160</v>
      </c>
      <c r="D30" s="9">
        <v>2</v>
      </c>
      <c r="E30" s="11"/>
      <c r="F30" s="12"/>
      <c r="G30" s="11"/>
      <c r="H30" s="11"/>
      <c r="I30" s="14">
        <f t="shared" si="0"/>
        <v>0</v>
      </c>
      <c r="J30" s="15">
        <f t="shared" si="1"/>
        <v>0</v>
      </c>
      <c r="K30" s="14">
        <f t="shared" si="2"/>
        <v>0</v>
      </c>
      <c r="L30" s="16"/>
    </row>
    <row r="31" s="1" customFormat="1" ht="23.1" customHeight="1" spans="1:12">
      <c r="A31" s="7">
        <v>29</v>
      </c>
      <c r="B31" s="8" t="s">
        <v>276</v>
      </c>
      <c r="C31" s="7" t="s">
        <v>160</v>
      </c>
      <c r="D31" s="9">
        <v>4</v>
      </c>
      <c r="E31" s="11"/>
      <c r="F31" s="12"/>
      <c r="G31" s="11"/>
      <c r="H31" s="11"/>
      <c r="I31" s="14">
        <f t="shared" si="0"/>
        <v>0</v>
      </c>
      <c r="J31" s="15">
        <f t="shared" si="1"/>
        <v>0</v>
      </c>
      <c r="K31" s="14">
        <f t="shared" si="2"/>
        <v>0</v>
      </c>
      <c r="L31" s="16"/>
    </row>
    <row r="32" s="1" customFormat="1" ht="23.1" customHeight="1" spans="1:12">
      <c r="A32" s="7">
        <v>30</v>
      </c>
      <c r="B32" s="8" t="s">
        <v>277</v>
      </c>
      <c r="C32" s="7" t="s">
        <v>160</v>
      </c>
      <c r="D32" s="9">
        <v>2</v>
      </c>
      <c r="E32" s="11"/>
      <c r="F32" s="12"/>
      <c r="G32" s="11"/>
      <c r="H32" s="11"/>
      <c r="I32" s="14">
        <f t="shared" si="0"/>
        <v>0</v>
      </c>
      <c r="J32" s="15">
        <f t="shared" si="1"/>
        <v>0</v>
      </c>
      <c r="K32" s="14">
        <f t="shared" si="2"/>
        <v>0</v>
      </c>
      <c r="L32" s="16"/>
    </row>
    <row r="33" s="1" customFormat="1" ht="23.1" customHeight="1" spans="1:12">
      <c r="A33" s="7">
        <v>31</v>
      </c>
      <c r="B33" s="8" t="s">
        <v>278</v>
      </c>
      <c r="C33" s="7" t="s">
        <v>98</v>
      </c>
      <c r="D33" s="9">
        <v>1</v>
      </c>
      <c r="E33" s="11"/>
      <c r="F33" s="12"/>
      <c r="G33" s="11"/>
      <c r="H33" s="11"/>
      <c r="I33" s="14">
        <f t="shared" si="0"/>
        <v>0</v>
      </c>
      <c r="J33" s="15">
        <f t="shared" si="1"/>
        <v>0</v>
      </c>
      <c r="K33" s="14">
        <f t="shared" si="2"/>
        <v>0</v>
      </c>
      <c r="L33" s="16"/>
    </row>
    <row r="34" s="1" customFormat="1" ht="23.1" customHeight="1" spans="1:12">
      <c r="A34" s="7">
        <v>32</v>
      </c>
      <c r="B34" s="8" t="s">
        <v>279</v>
      </c>
      <c r="C34" s="7" t="s">
        <v>160</v>
      </c>
      <c r="D34" s="9">
        <v>2</v>
      </c>
      <c r="E34" s="11"/>
      <c r="F34" s="12"/>
      <c r="G34" s="11"/>
      <c r="H34" s="11"/>
      <c r="I34" s="14">
        <f t="shared" si="0"/>
        <v>0</v>
      </c>
      <c r="J34" s="15">
        <f t="shared" si="1"/>
        <v>0</v>
      </c>
      <c r="K34" s="14">
        <f t="shared" si="2"/>
        <v>0</v>
      </c>
      <c r="L34" s="16"/>
    </row>
    <row r="35" s="1" customFormat="1" ht="23.1" customHeight="1" spans="1:12">
      <c r="A35" s="7">
        <v>33</v>
      </c>
      <c r="B35" s="8" t="s">
        <v>280</v>
      </c>
      <c r="C35" s="7" t="s">
        <v>160</v>
      </c>
      <c r="D35" s="9">
        <v>1</v>
      </c>
      <c r="E35" s="11"/>
      <c r="F35" s="12"/>
      <c r="G35" s="11"/>
      <c r="H35" s="11"/>
      <c r="I35" s="14">
        <f t="shared" si="0"/>
        <v>0</v>
      </c>
      <c r="J35" s="15">
        <f t="shared" si="1"/>
        <v>0</v>
      </c>
      <c r="K35" s="14">
        <f t="shared" si="2"/>
        <v>0</v>
      </c>
      <c r="L35" s="16"/>
    </row>
    <row r="36" s="1" customFormat="1" ht="23.1" customHeight="1" spans="1:12">
      <c r="A36" s="7">
        <v>34</v>
      </c>
      <c r="B36" s="8" t="s">
        <v>281</v>
      </c>
      <c r="C36" s="7" t="s">
        <v>160</v>
      </c>
      <c r="D36" s="9">
        <v>3</v>
      </c>
      <c r="E36" s="11"/>
      <c r="F36" s="12"/>
      <c r="G36" s="11"/>
      <c r="H36" s="11"/>
      <c r="I36" s="14">
        <f t="shared" si="0"/>
        <v>0</v>
      </c>
      <c r="J36" s="15">
        <f t="shared" si="1"/>
        <v>0</v>
      </c>
      <c r="K36" s="14">
        <f t="shared" si="2"/>
        <v>0</v>
      </c>
      <c r="L36" s="16"/>
    </row>
    <row r="37" s="1" customFormat="1" ht="23.1" customHeight="1" spans="1:12">
      <c r="A37" s="7">
        <v>35</v>
      </c>
      <c r="B37" s="8" t="s">
        <v>282</v>
      </c>
      <c r="C37" s="7" t="s">
        <v>160</v>
      </c>
      <c r="D37" s="9">
        <v>5</v>
      </c>
      <c r="E37" s="11"/>
      <c r="F37" s="12"/>
      <c r="G37" s="11"/>
      <c r="H37" s="11"/>
      <c r="I37" s="14">
        <f t="shared" si="0"/>
        <v>0</v>
      </c>
      <c r="J37" s="15">
        <f t="shared" si="1"/>
        <v>0</v>
      </c>
      <c r="K37" s="14">
        <f t="shared" si="2"/>
        <v>0</v>
      </c>
      <c r="L37" s="16"/>
    </row>
    <row r="38" s="1" customFormat="1" ht="23.1" customHeight="1" spans="1:12">
      <c r="A38" s="7">
        <v>36</v>
      </c>
      <c r="B38" s="8" t="s">
        <v>283</v>
      </c>
      <c r="C38" s="7" t="s">
        <v>160</v>
      </c>
      <c r="D38" s="9">
        <v>2</v>
      </c>
      <c r="E38" s="11"/>
      <c r="F38" s="12"/>
      <c r="G38" s="11"/>
      <c r="H38" s="11"/>
      <c r="I38" s="14">
        <f t="shared" si="0"/>
        <v>0</v>
      </c>
      <c r="J38" s="15">
        <f t="shared" si="1"/>
        <v>0</v>
      </c>
      <c r="K38" s="14">
        <f t="shared" si="2"/>
        <v>0</v>
      </c>
      <c r="L38" s="16"/>
    </row>
    <row r="39" s="1" customFormat="1" ht="23.1" customHeight="1" spans="1:12">
      <c r="A39" s="7">
        <v>37</v>
      </c>
      <c r="B39" s="8" t="s">
        <v>284</v>
      </c>
      <c r="C39" s="7" t="s">
        <v>160</v>
      </c>
      <c r="D39" s="9">
        <v>2</v>
      </c>
      <c r="E39" s="11"/>
      <c r="F39" s="12"/>
      <c r="G39" s="11"/>
      <c r="H39" s="11"/>
      <c r="I39" s="14">
        <f t="shared" si="0"/>
        <v>0</v>
      </c>
      <c r="J39" s="15">
        <f t="shared" si="1"/>
        <v>0</v>
      </c>
      <c r="K39" s="14">
        <f t="shared" si="2"/>
        <v>0</v>
      </c>
      <c r="L39" s="16"/>
    </row>
    <row r="40" s="1" customFormat="1" ht="23.1" customHeight="1" spans="1:12">
      <c r="A40" s="7">
        <v>38</v>
      </c>
      <c r="B40" s="8" t="s">
        <v>285</v>
      </c>
      <c r="C40" s="7" t="s">
        <v>160</v>
      </c>
      <c r="D40" s="9">
        <v>1</v>
      </c>
      <c r="E40" s="11"/>
      <c r="F40" s="12"/>
      <c r="G40" s="11"/>
      <c r="H40" s="11"/>
      <c r="I40" s="14">
        <f t="shared" si="0"/>
        <v>0</v>
      </c>
      <c r="J40" s="15">
        <f t="shared" si="1"/>
        <v>0</v>
      </c>
      <c r="K40" s="14">
        <f t="shared" si="2"/>
        <v>0</v>
      </c>
      <c r="L40" s="16"/>
    </row>
    <row r="41" s="1" customFormat="1" ht="23.1" customHeight="1" spans="1:12">
      <c r="A41" s="7">
        <v>39</v>
      </c>
      <c r="B41" s="8" t="s">
        <v>286</v>
      </c>
      <c r="C41" s="7" t="s">
        <v>160</v>
      </c>
      <c r="D41" s="9">
        <v>10</v>
      </c>
      <c r="E41" s="11"/>
      <c r="F41" s="12"/>
      <c r="G41" s="11"/>
      <c r="H41" s="11"/>
      <c r="I41" s="14">
        <f t="shared" si="0"/>
        <v>0</v>
      </c>
      <c r="J41" s="15">
        <f t="shared" si="1"/>
        <v>0</v>
      </c>
      <c r="K41" s="14">
        <f t="shared" si="2"/>
        <v>0</v>
      </c>
      <c r="L41" s="16"/>
    </row>
    <row r="42" s="1" customFormat="1" ht="23.1" customHeight="1" spans="1:12">
      <c r="A42" s="7">
        <v>40</v>
      </c>
      <c r="B42" s="8" t="s">
        <v>287</v>
      </c>
      <c r="C42" s="7" t="s">
        <v>160</v>
      </c>
      <c r="D42" s="9">
        <v>1</v>
      </c>
      <c r="E42" s="11"/>
      <c r="F42" s="12"/>
      <c r="G42" s="11"/>
      <c r="H42" s="11"/>
      <c r="I42" s="14">
        <f t="shared" si="0"/>
        <v>0</v>
      </c>
      <c r="J42" s="15">
        <f t="shared" si="1"/>
        <v>0</v>
      </c>
      <c r="K42" s="14">
        <f t="shared" si="2"/>
        <v>0</v>
      </c>
      <c r="L42" s="16"/>
    </row>
    <row r="43" s="1" customFormat="1" ht="23.1" customHeight="1" spans="1:12">
      <c r="A43" s="7">
        <v>41</v>
      </c>
      <c r="B43" s="8" t="s">
        <v>288</v>
      </c>
      <c r="C43" s="7" t="s">
        <v>140</v>
      </c>
      <c r="D43" s="9">
        <v>4</v>
      </c>
      <c r="E43" s="11"/>
      <c r="F43" s="12"/>
      <c r="G43" s="11"/>
      <c r="H43" s="11"/>
      <c r="I43" s="14">
        <f t="shared" si="0"/>
        <v>0</v>
      </c>
      <c r="J43" s="15">
        <f t="shared" si="1"/>
        <v>0</v>
      </c>
      <c r="K43" s="14">
        <f t="shared" si="2"/>
        <v>0</v>
      </c>
      <c r="L43" s="16"/>
    </row>
    <row r="44" s="1" customFormat="1" ht="23.1" customHeight="1" spans="1:12">
      <c r="A44" s="7">
        <v>42</v>
      </c>
      <c r="B44" s="8" t="s">
        <v>289</v>
      </c>
      <c r="C44" s="7" t="s">
        <v>140</v>
      </c>
      <c r="D44" s="9">
        <v>8</v>
      </c>
      <c r="E44" s="11"/>
      <c r="F44" s="12"/>
      <c r="G44" s="11"/>
      <c r="H44" s="11"/>
      <c r="I44" s="14">
        <f t="shared" si="0"/>
        <v>0</v>
      </c>
      <c r="J44" s="15">
        <f t="shared" si="1"/>
        <v>0</v>
      </c>
      <c r="K44" s="14">
        <f t="shared" si="2"/>
        <v>0</v>
      </c>
      <c r="L44" s="16"/>
    </row>
    <row r="45" s="1" customFormat="1" ht="23.1" customHeight="1" spans="1:12">
      <c r="A45" s="7">
        <v>43</v>
      </c>
      <c r="B45" s="8" t="s">
        <v>290</v>
      </c>
      <c r="C45" s="7" t="s">
        <v>160</v>
      </c>
      <c r="D45" s="9">
        <v>2</v>
      </c>
      <c r="E45" s="11"/>
      <c r="F45" s="12"/>
      <c r="G45" s="11"/>
      <c r="H45" s="11"/>
      <c r="I45" s="14">
        <f t="shared" si="0"/>
        <v>0</v>
      </c>
      <c r="J45" s="15">
        <f t="shared" si="1"/>
        <v>0</v>
      </c>
      <c r="K45" s="14">
        <f t="shared" si="2"/>
        <v>0</v>
      </c>
      <c r="L45" s="16"/>
    </row>
    <row r="46" s="1" customFormat="1" ht="23.1" customHeight="1" spans="1:12">
      <c r="A46" s="7">
        <v>44</v>
      </c>
      <c r="B46" s="8" t="s">
        <v>291</v>
      </c>
      <c r="C46" s="7" t="s">
        <v>292</v>
      </c>
      <c r="D46" s="9">
        <v>4.5</v>
      </c>
      <c r="E46" s="11"/>
      <c r="F46" s="12"/>
      <c r="G46" s="11"/>
      <c r="H46" s="11"/>
      <c r="I46" s="14">
        <f t="shared" si="0"/>
        <v>0</v>
      </c>
      <c r="J46" s="15">
        <f t="shared" si="1"/>
        <v>0</v>
      </c>
      <c r="K46" s="14">
        <f t="shared" si="2"/>
        <v>0</v>
      </c>
      <c r="L46" s="16"/>
    </row>
    <row r="47" s="1" customFormat="1" ht="23.1" customHeight="1" spans="1:12">
      <c r="A47" s="7">
        <v>45</v>
      </c>
      <c r="B47" s="8" t="s">
        <v>293</v>
      </c>
      <c r="C47" s="7" t="s">
        <v>294</v>
      </c>
      <c r="D47" s="9">
        <v>23</v>
      </c>
      <c r="E47" s="11"/>
      <c r="F47" s="12"/>
      <c r="G47" s="11"/>
      <c r="H47" s="11"/>
      <c r="I47" s="14">
        <f t="shared" si="0"/>
        <v>0</v>
      </c>
      <c r="J47" s="15">
        <f t="shared" si="1"/>
        <v>0</v>
      </c>
      <c r="K47" s="14">
        <f t="shared" si="2"/>
        <v>0</v>
      </c>
      <c r="L47" s="16"/>
    </row>
    <row r="48" s="1" customFormat="1" ht="23.1" customHeight="1" spans="1:12">
      <c r="A48" s="7">
        <v>46</v>
      </c>
      <c r="B48" s="8" t="s">
        <v>295</v>
      </c>
      <c r="C48" s="7" t="s">
        <v>160</v>
      </c>
      <c r="D48" s="9">
        <v>1</v>
      </c>
      <c r="E48" s="11"/>
      <c r="F48" s="12"/>
      <c r="G48" s="11"/>
      <c r="H48" s="11"/>
      <c r="I48" s="14">
        <f t="shared" si="0"/>
        <v>0</v>
      </c>
      <c r="J48" s="15">
        <f t="shared" si="1"/>
        <v>0</v>
      </c>
      <c r="K48" s="14">
        <f t="shared" si="2"/>
        <v>0</v>
      </c>
      <c r="L48" s="16"/>
    </row>
    <row r="49" s="1" customFormat="1" ht="23.1" customHeight="1" spans="1:12">
      <c r="A49" s="7">
        <v>47</v>
      </c>
      <c r="B49" s="8" t="s">
        <v>296</v>
      </c>
      <c r="C49" s="7" t="s">
        <v>297</v>
      </c>
      <c r="D49" s="9">
        <v>1</v>
      </c>
      <c r="E49" s="11"/>
      <c r="F49" s="12"/>
      <c r="G49" s="11"/>
      <c r="H49" s="11"/>
      <c r="I49" s="14">
        <f t="shared" si="0"/>
        <v>0</v>
      </c>
      <c r="J49" s="15">
        <f t="shared" si="1"/>
        <v>0</v>
      </c>
      <c r="K49" s="14">
        <f t="shared" si="2"/>
        <v>0</v>
      </c>
      <c r="L49" s="16"/>
    </row>
    <row r="50" s="1" customFormat="1" ht="23.1" customHeight="1" spans="1:12">
      <c r="A50" s="7">
        <v>48</v>
      </c>
      <c r="B50" s="8" t="s">
        <v>298</v>
      </c>
      <c r="C50" s="7" t="s">
        <v>98</v>
      </c>
      <c r="D50" s="9">
        <v>1</v>
      </c>
      <c r="E50" s="11"/>
      <c r="F50" s="12"/>
      <c r="G50" s="11"/>
      <c r="H50" s="11"/>
      <c r="I50" s="14">
        <f t="shared" si="0"/>
        <v>0</v>
      </c>
      <c r="J50" s="15">
        <f t="shared" si="1"/>
        <v>0</v>
      </c>
      <c r="K50" s="14">
        <f t="shared" si="2"/>
        <v>0</v>
      </c>
      <c r="L50" s="16"/>
    </row>
    <row r="51" s="1" customFormat="1" ht="23.1" customHeight="1" spans="1:12">
      <c r="A51" s="7">
        <v>49</v>
      </c>
      <c r="B51" s="8" t="s">
        <v>299</v>
      </c>
      <c r="C51" s="7" t="s">
        <v>98</v>
      </c>
      <c r="D51" s="9">
        <v>2</v>
      </c>
      <c r="E51" s="11"/>
      <c r="F51" s="12"/>
      <c r="G51" s="11"/>
      <c r="H51" s="11"/>
      <c r="I51" s="14">
        <f t="shared" si="0"/>
        <v>0</v>
      </c>
      <c r="J51" s="15">
        <f t="shared" si="1"/>
        <v>0</v>
      </c>
      <c r="K51" s="14">
        <f t="shared" si="2"/>
        <v>0</v>
      </c>
      <c r="L51" s="16"/>
    </row>
    <row r="52" s="1" customFormat="1" ht="23.1" customHeight="1" spans="1:12">
      <c r="A52" s="7">
        <v>50</v>
      </c>
      <c r="B52" s="8" t="s">
        <v>300</v>
      </c>
      <c r="C52" s="7" t="s">
        <v>98</v>
      </c>
      <c r="D52" s="9">
        <v>1</v>
      </c>
      <c r="E52" s="11"/>
      <c r="F52" s="12"/>
      <c r="G52" s="11"/>
      <c r="H52" s="11"/>
      <c r="I52" s="14">
        <f t="shared" si="0"/>
        <v>0</v>
      </c>
      <c r="J52" s="15">
        <f t="shared" si="1"/>
        <v>0</v>
      </c>
      <c r="K52" s="14">
        <f t="shared" si="2"/>
        <v>0</v>
      </c>
      <c r="L52" s="16"/>
    </row>
    <row r="53" s="1" customFormat="1" ht="23.1" customHeight="1" spans="1:12">
      <c r="A53" s="7">
        <v>51</v>
      </c>
      <c r="B53" s="8" t="s">
        <v>301</v>
      </c>
      <c r="C53" s="7" t="s">
        <v>98</v>
      </c>
      <c r="D53" s="9">
        <v>1</v>
      </c>
      <c r="E53" s="11"/>
      <c r="F53" s="12"/>
      <c r="G53" s="11"/>
      <c r="H53" s="11"/>
      <c r="I53" s="14">
        <f t="shared" si="0"/>
        <v>0</v>
      </c>
      <c r="J53" s="15">
        <f t="shared" si="1"/>
        <v>0</v>
      </c>
      <c r="K53" s="14">
        <f t="shared" si="2"/>
        <v>0</v>
      </c>
      <c r="L53" s="16"/>
    </row>
    <row r="54" s="1" customFormat="1" ht="23.1" customHeight="1" spans="1:12">
      <c r="A54" s="7">
        <v>52</v>
      </c>
      <c r="B54" s="8" t="s">
        <v>302</v>
      </c>
      <c r="C54" s="7" t="s">
        <v>98</v>
      </c>
      <c r="D54" s="9">
        <v>1</v>
      </c>
      <c r="E54" s="11"/>
      <c r="F54" s="12"/>
      <c r="G54" s="11"/>
      <c r="H54" s="11"/>
      <c r="I54" s="14">
        <f t="shared" si="0"/>
        <v>0</v>
      </c>
      <c r="J54" s="15">
        <f t="shared" si="1"/>
        <v>0</v>
      </c>
      <c r="K54" s="14">
        <f t="shared" si="2"/>
        <v>0</v>
      </c>
      <c r="L54" s="16"/>
    </row>
    <row r="55" s="1" customFormat="1" ht="23.1" customHeight="1" spans="1:12">
      <c r="A55" s="7">
        <v>53</v>
      </c>
      <c r="B55" s="8" t="s">
        <v>303</v>
      </c>
      <c r="C55" s="7" t="s">
        <v>98</v>
      </c>
      <c r="D55" s="9">
        <v>1</v>
      </c>
      <c r="E55" s="11"/>
      <c r="F55" s="12"/>
      <c r="G55" s="11"/>
      <c r="H55" s="11"/>
      <c r="I55" s="14">
        <f t="shared" si="0"/>
        <v>0</v>
      </c>
      <c r="J55" s="15">
        <f t="shared" si="1"/>
        <v>0</v>
      </c>
      <c r="K55" s="14">
        <f t="shared" si="2"/>
        <v>0</v>
      </c>
      <c r="L55" s="16"/>
    </row>
    <row r="56" s="1" customFormat="1" ht="23.1" customHeight="1" spans="1:12">
      <c r="A56" s="7">
        <v>54</v>
      </c>
      <c r="B56" s="8" t="s">
        <v>304</v>
      </c>
      <c r="C56" s="7" t="s">
        <v>98</v>
      </c>
      <c r="D56" s="9">
        <v>1</v>
      </c>
      <c r="E56" s="11"/>
      <c r="F56" s="12"/>
      <c r="G56" s="11"/>
      <c r="H56" s="11"/>
      <c r="I56" s="14">
        <f t="shared" si="0"/>
        <v>0</v>
      </c>
      <c r="J56" s="15">
        <f t="shared" si="1"/>
        <v>0</v>
      </c>
      <c r="K56" s="14">
        <f t="shared" si="2"/>
        <v>0</v>
      </c>
      <c r="L56" s="16"/>
    </row>
    <row r="57" s="1" customFormat="1" ht="23.1" customHeight="1" spans="1:12">
      <c r="A57" s="7">
        <v>55</v>
      </c>
      <c r="B57" s="8" t="s">
        <v>305</v>
      </c>
      <c r="C57" s="7" t="s">
        <v>98</v>
      </c>
      <c r="D57" s="9">
        <v>1</v>
      </c>
      <c r="E57" s="11"/>
      <c r="F57" s="12"/>
      <c r="G57" s="11"/>
      <c r="H57" s="11"/>
      <c r="I57" s="14">
        <f t="shared" si="0"/>
        <v>0</v>
      </c>
      <c r="J57" s="15">
        <f t="shared" si="1"/>
        <v>0</v>
      </c>
      <c r="K57" s="14">
        <f t="shared" si="2"/>
        <v>0</v>
      </c>
      <c r="L57" s="16"/>
    </row>
    <row r="58" s="1" customFormat="1" ht="23.1" customHeight="1" spans="1:12">
      <c r="A58" s="7">
        <v>56</v>
      </c>
      <c r="B58" s="8" t="s">
        <v>306</v>
      </c>
      <c r="C58" s="7" t="s">
        <v>98</v>
      </c>
      <c r="D58" s="9">
        <v>3</v>
      </c>
      <c r="E58" s="11"/>
      <c r="F58" s="12"/>
      <c r="G58" s="11"/>
      <c r="H58" s="11"/>
      <c r="I58" s="14">
        <f t="shared" si="0"/>
        <v>0</v>
      </c>
      <c r="J58" s="15">
        <f t="shared" si="1"/>
        <v>0</v>
      </c>
      <c r="K58" s="14">
        <f t="shared" si="2"/>
        <v>0</v>
      </c>
      <c r="L58" s="16"/>
    </row>
    <row r="59" s="1" customFormat="1" ht="23.1" customHeight="1" spans="1:12">
      <c r="A59" s="7">
        <v>57</v>
      </c>
      <c r="B59" s="8" t="s">
        <v>307</v>
      </c>
      <c r="C59" s="7" t="s">
        <v>98</v>
      </c>
      <c r="D59" s="9">
        <v>1</v>
      </c>
      <c r="E59" s="11"/>
      <c r="F59" s="12"/>
      <c r="G59" s="11"/>
      <c r="H59" s="11"/>
      <c r="I59" s="14">
        <f t="shared" si="0"/>
        <v>0</v>
      </c>
      <c r="J59" s="15">
        <f t="shared" si="1"/>
        <v>0</v>
      </c>
      <c r="K59" s="14">
        <f t="shared" si="2"/>
        <v>0</v>
      </c>
      <c r="L59" s="16"/>
    </row>
    <row r="60" s="1" customFormat="1" ht="23.1" customHeight="1" spans="1:12">
      <c r="A60" s="7">
        <v>58</v>
      </c>
      <c r="B60" s="8" t="s">
        <v>308</v>
      </c>
      <c r="C60" s="7" t="s">
        <v>98</v>
      </c>
      <c r="D60" s="9">
        <v>1</v>
      </c>
      <c r="E60" s="11"/>
      <c r="F60" s="12"/>
      <c r="G60" s="11"/>
      <c r="H60" s="11"/>
      <c r="I60" s="14">
        <f t="shared" si="0"/>
        <v>0</v>
      </c>
      <c r="J60" s="15">
        <f t="shared" si="1"/>
        <v>0</v>
      </c>
      <c r="K60" s="14">
        <f t="shared" si="2"/>
        <v>0</v>
      </c>
      <c r="L60" s="16"/>
    </row>
    <row r="61" s="1" customFormat="1" ht="23.1" customHeight="1" spans="1:12">
      <c r="A61" s="7">
        <v>59</v>
      </c>
      <c r="B61" s="8" t="s">
        <v>309</v>
      </c>
      <c r="C61" s="7" t="s">
        <v>98</v>
      </c>
      <c r="D61" s="9">
        <v>1</v>
      </c>
      <c r="E61" s="11"/>
      <c r="F61" s="12"/>
      <c r="G61" s="11"/>
      <c r="H61" s="11"/>
      <c r="I61" s="14">
        <f t="shared" si="0"/>
        <v>0</v>
      </c>
      <c r="J61" s="15">
        <f t="shared" si="1"/>
        <v>0</v>
      </c>
      <c r="K61" s="14">
        <f t="shared" si="2"/>
        <v>0</v>
      </c>
      <c r="L61" s="16"/>
    </row>
    <row r="62" s="1" customFormat="1" ht="23.1" customHeight="1" spans="1:12">
      <c r="A62" s="7">
        <v>60</v>
      </c>
      <c r="B62" s="8" t="s">
        <v>310</v>
      </c>
      <c r="C62" s="7" t="s">
        <v>140</v>
      </c>
      <c r="D62" s="9">
        <v>1</v>
      </c>
      <c r="E62" s="11"/>
      <c r="F62" s="12"/>
      <c r="G62" s="11"/>
      <c r="H62" s="11"/>
      <c r="I62" s="14">
        <f t="shared" si="0"/>
        <v>0</v>
      </c>
      <c r="J62" s="15">
        <f t="shared" si="1"/>
        <v>0</v>
      </c>
      <c r="K62" s="14">
        <f t="shared" si="2"/>
        <v>0</v>
      </c>
      <c r="L62" s="16"/>
    </row>
    <row r="63" s="1" customFormat="1" ht="23.1" customHeight="1" spans="1:12">
      <c r="A63" s="7">
        <v>61</v>
      </c>
      <c r="B63" s="8" t="s">
        <v>311</v>
      </c>
      <c r="C63" s="7" t="s">
        <v>140</v>
      </c>
      <c r="D63" s="9">
        <v>1</v>
      </c>
      <c r="E63" s="11"/>
      <c r="F63" s="12"/>
      <c r="G63" s="11"/>
      <c r="H63" s="11"/>
      <c r="I63" s="14">
        <f t="shared" si="0"/>
        <v>0</v>
      </c>
      <c r="J63" s="15">
        <f t="shared" si="1"/>
        <v>0</v>
      </c>
      <c r="K63" s="14">
        <f t="shared" si="2"/>
        <v>0</v>
      </c>
      <c r="L63" s="16"/>
    </row>
    <row r="64" s="1" customFormat="1" ht="23.1" customHeight="1" spans="1:12">
      <c r="A64" s="7">
        <v>62</v>
      </c>
      <c r="B64" s="8" t="s">
        <v>312</v>
      </c>
      <c r="C64" s="7" t="s">
        <v>98</v>
      </c>
      <c r="D64" s="9">
        <v>1</v>
      </c>
      <c r="E64" s="11"/>
      <c r="F64" s="12"/>
      <c r="G64" s="11"/>
      <c r="H64" s="11"/>
      <c r="I64" s="14">
        <f t="shared" si="0"/>
        <v>0</v>
      </c>
      <c r="J64" s="15">
        <f t="shared" si="1"/>
        <v>0</v>
      </c>
      <c r="K64" s="14">
        <f t="shared" si="2"/>
        <v>0</v>
      </c>
      <c r="L64" s="16"/>
    </row>
    <row r="65" s="1" customFormat="1" ht="23.1" customHeight="1" spans="1:12">
      <c r="A65" s="7">
        <v>63</v>
      </c>
      <c r="B65" s="8" t="s">
        <v>313</v>
      </c>
      <c r="C65" s="7" t="s">
        <v>98</v>
      </c>
      <c r="D65" s="9">
        <v>1</v>
      </c>
      <c r="E65" s="11"/>
      <c r="F65" s="12"/>
      <c r="G65" s="11"/>
      <c r="H65" s="11"/>
      <c r="I65" s="14">
        <f t="shared" si="0"/>
        <v>0</v>
      </c>
      <c r="J65" s="15">
        <f t="shared" si="1"/>
        <v>0</v>
      </c>
      <c r="K65" s="14">
        <f t="shared" si="2"/>
        <v>0</v>
      </c>
      <c r="L65" s="16"/>
    </row>
    <row r="66" s="1" customFormat="1" ht="23.1" customHeight="1" spans="1:12">
      <c r="A66" s="7">
        <v>64</v>
      </c>
      <c r="B66" s="8" t="s">
        <v>314</v>
      </c>
      <c r="C66" s="7" t="s">
        <v>98</v>
      </c>
      <c r="D66" s="9">
        <v>1</v>
      </c>
      <c r="E66" s="11"/>
      <c r="F66" s="12"/>
      <c r="G66" s="11"/>
      <c r="H66" s="11"/>
      <c r="I66" s="14">
        <f t="shared" si="0"/>
        <v>0</v>
      </c>
      <c r="J66" s="15">
        <f t="shared" si="1"/>
        <v>0</v>
      </c>
      <c r="K66" s="14">
        <f t="shared" si="2"/>
        <v>0</v>
      </c>
      <c r="L66" s="16"/>
    </row>
    <row r="67" s="1" customFormat="1" ht="23.1" customHeight="1" spans="1:12">
      <c r="A67" s="7">
        <v>65</v>
      </c>
      <c r="B67" s="8" t="s">
        <v>315</v>
      </c>
      <c r="C67" s="9" t="s">
        <v>160</v>
      </c>
      <c r="D67" s="16">
        <v>20</v>
      </c>
      <c r="E67" s="11"/>
      <c r="F67" s="12"/>
      <c r="G67" s="11"/>
      <c r="H67" s="11"/>
      <c r="I67" s="14">
        <f t="shared" ref="I67:I130" si="3">(E67+F67+G67+H67)*0.09</f>
        <v>0</v>
      </c>
      <c r="J67" s="15">
        <f t="shared" ref="J67:J130" si="4">ROUND(SUM(E67:I67),2)</f>
        <v>0</v>
      </c>
      <c r="K67" s="14">
        <f t="shared" ref="K67:K130" si="5">ROUND($D67*J67,2)</f>
        <v>0</v>
      </c>
      <c r="L67" s="16"/>
    </row>
    <row r="68" s="1" customFormat="1" ht="23.1" customHeight="1" spans="1:12">
      <c r="A68" s="7">
        <v>66</v>
      </c>
      <c r="B68" s="8" t="s">
        <v>316</v>
      </c>
      <c r="C68" s="9" t="s">
        <v>160</v>
      </c>
      <c r="D68" s="16">
        <v>20</v>
      </c>
      <c r="E68" s="11"/>
      <c r="F68" s="12"/>
      <c r="G68" s="11"/>
      <c r="H68" s="11"/>
      <c r="I68" s="14">
        <f t="shared" si="3"/>
        <v>0</v>
      </c>
      <c r="J68" s="15">
        <f t="shared" si="4"/>
        <v>0</v>
      </c>
      <c r="K68" s="14">
        <f t="shared" si="5"/>
        <v>0</v>
      </c>
      <c r="L68" s="16"/>
    </row>
    <row r="69" s="1" customFormat="1" ht="23.1" customHeight="1" spans="1:12">
      <c r="A69" s="7">
        <v>67</v>
      </c>
      <c r="B69" s="8" t="s">
        <v>317</v>
      </c>
      <c r="C69" s="9" t="s">
        <v>160</v>
      </c>
      <c r="D69" s="16">
        <v>20</v>
      </c>
      <c r="E69" s="11"/>
      <c r="F69" s="12"/>
      <c r="G69" s="11"/>
      <c r="H69" s="11"/>
      <c r="I69" s="14">
        <f t="shared" si="3"/>
        <v>0</v>
      </c>
      <c r="J69" s="15">
        <f t="shared" si="4"/>
        <v>0</v>
      </c>
      <c r="K69" s="14">
        <f t="shared" si="5"/>
        <v>0</v>
      </c>
      <c r="L69" s="16"/>
    </row>
    <row r="70" s="1" customFormat="1" ht="23.1" customHeight="1" spans="1:12">
      <c r="A70" s="7">
        <v>68</v>
      </c>
      <c r="B70" s="8" t="s">
        <v>318</v>
      </c>
      <c r="C70" s="9" t="s">
        <v>160</v>
      </c>
      <c r="D70" s="16">
        <v>20</v>
      </c>
      <c r="E70" s="11"/>
      <c r="F70" s="12"/>
      <c r="G70" s="11"/>
      <c r="H70" s="11"/>
      <c r="I70" s="14">
        <f t="shared" si="3"/>
        <v>0</v>
      </c>
      <c r="J70" s="15">
        <f t="shared" si="4"/>
        <v>0</v>
      </c>
      <c r="K70" s="14">
        <f t="shared" si="5"/>
        <v>0</v>
      </c>
      <c r="L70" s="16"/>
    </row>
    <row r="71" s="1" customFormat="1" ht="23.1" customHeight="1" spans="1:12">
      <c r="A71" s="7">
        <v>69</v>
      </c>
      <c r="B71" s="8" t="s">
        <v>319</v>
      </c>
      <c r="C71" s="9" t="s">
        <v>160</v>
      </c>
      <c r="D71" s="16">
        <v>20</v>
      </c>
      <c r="E71" s="11"/>
      <c r="F71" s="12"/>
      <c r="G71" s="11"/>
      <c r="H71" s="11"/>
      <c r="I71" s="14">
        <f t="shared" si="3"/>
        <v>0</v>
      </c>
      <c r="J71" s="15">
        <f t="shared" si="4"/>
        <v>0</v>
      </c>
      <c r="K71" s="14">
        <f t="shared" si="5"/>
        <v>0</v>
      </c>
      <c r="L71" s="16"/>
    </row>
    <row r="72" s="1" customFormat="1" ht="23.1" customHeight="1" spans="1:12">
      <c r="A72" s="7">
        <v>70</v>
      </c>
      <c r="B72" s="8" t="s">
        <v>320</v>
      </c>
      <c r="C72" s="9" t="s">
        <v>160</v>
      </c>
      <c r="D72" s="16">
        <v>20</v>
      </c>
      <c r="E72" s="11"/>
      <c r="F72" s="12"/>
      <c r="G72" s="11"/>
      <c r="H72" s="11"/>
      <c r="I72" s="14">
        <f t="shared" si="3"/>
        <v>0</v>
      </c>
      <c r="J72" s="15">
        <f t="shared" si="4"/>
        <v>0</v>
      </c>
      <c r="K72" s="14">
        <f t="shared" si="5"/>
        <v>0</v>
      </c>
      <c r="L72" s="16"/>
    </row>
    <row r="73" s="1" customFormat="1" ht="23.1" customHeight="1" spans="1:12">
      <c r="A73" s="7">
        <v>71</v>
      </c>
      <c r="B73" s="8" t="s">
        <v>321</v>
      </c>
      <c r="C73" s="9" t="s">
        <v>160</v>
      </c>
      <c r="D73" s="16">
        <v>20</v>
      </c>
      <c r="E73" s="11"/>
      <c r="F73" s="12"/>
      <c r="G73" s="11"/>
      <c r="H73" s="11"/>
      <c r="I73" s="14">
        <f t="shared" si="3"/>
        <v>0</v>
      </c>
      <c r="J73" s="15">
        <f t="shared" si="4"/>
        <v>0</v>
      </c>
      <c r="K73" s="14">
        <f t="shared" si="5"/>
        <v>0</v>
      </c>
      <c r="L73" s="16"/>
    </row>
    <row r="74" s="1" customFormat="1" ht="23.1" customHeight="1" spans="1:12">
      <c r="A74" s="7">
        <v>72</v>
      </c>
      <c r="B74" s="8" t="s">
        <v>322</v>
      </c>
      <c r="C74" s="9" t="s">
        <v>130</v>
      </c>
      <c r="D74" s="16">
        <v>20</v>
      </c>
      <c r="E74" s="11"/>
      <c r="F74" s="12"/>
      <c r="G74" s="11"/>
      <c r="H74" s="11"/>
      <c r="I74" s="14">
        <f t="shared" si="3"/>
        <v>0</v>
      </c>
      <c r="J74" s="15">
        <f t="shared" si="4"/>
        <v>0</v>
      </c>
      <c r="K74" s="14">
        <f t="shared" si="5"/>
        <v>0</v>
      </c>
      <c r="L74" s="16"/>
    </row>
    <row r="75" s="1" customFormat="1" ht="23.1" customHeight="1" spans="1:12">
      <c r="A75" s="7">
        <v>73</v>
      </c>
      <c r="B75" s="8" t="s">
        <v>323</v>
      </c>
      <c r="C75" s="9" t="s">
        <v>160</v>
      </c>
      <c r="D75" s="16">
        <f>4*2</f>
        <v>8</v>
      </c>
      <c r="E75" s="11"/>
      <c r="F75" s="12"/>
      <c r="G75" s="11"/>
      <c r="H75" s="11"/>
      <c r="I75" s="14">
        <f t="shared" si="3"/>
        <v>0</v>
      </c>
      <c r="J75" s="15">
        <f t="shared" si="4"/>
        <v>0</v>
      </c>
      <c r="K75" s="14">
        <f t="shared" si="5"/>
        <v>0</v>
      </c>
      <c r="L75" s="16"/>
    </row>
    <row r="76" s="1" customFormat="1" ht="23.1" customHeight="1" spans="1:12">
      <c r="A76" s="7">
        <v>74</v>
      </c>
      <c r="B76" s="8" t="s">
        <v>324</v>
      </c>
      <c r="C76" s="9" t="s">
        <v>270</v>
      </c>
      <c r="D76" s="16">
        <v>20</v>
      </c>
      <c r="E76" s="11"/>
      <c r="F76" s="12"/>
      <c r="G76" s="11"/>
      <c r="H76" s="11"/>
      <c r="I76" s="14">
        <f t="shared" si="3"/>
        <v>0</v>
      </c>
      <c r="J76" s="15">
        <f t="shared" si="4"/>
        <v>0</v>
      </c>
      <c r="K76" s="14">
        <f t="shared" si="5"/>
        <v>0</v>
      </c>
      <c r="L76" s="16"/>
    </row>
    <row r="77" s="1" customFormat="1" ht="23.1" customHeight="1" spans="1:12">
      <c r="A77" s="7">
        <v>75</v>
      </c>
      <c r="B77" s="8" t="s">
        <v>325</v>
      </c>
      <c r="C77" s="9" t="s">
        <v>270</v>
      </c>
      <c r="D77" s="16">
        <v>20</v>
      </c>
      <c r="E77" s="11"/>
      <c r="F77" s="12"/>
      <c r="G77" s="11"/>
      <c r="H77" s="11"/>
      <c r="I77" s="14">
        <f t="shared" si="3"/>
        <v>0</v>
      </c>
      <c r="J77" s="15">
        <f t="shared" si="4"/>
        <v>0</v>
      </c>
      <c r="K77" s="14">
        <f t="shared" si="5"/>
        <v>0</v>
      </c>
      <c r="L77" s="16"/>
    </row>
    <row r="78" s="1" customFormat="1" ht="23.1" customHeight="1" spans="1:12">
      <c r="A78" s="7">
        <v>76</v>
      </c>
      <c r="B78" s="8" t="s">
        <v>326</v>
      </c>
      <c r="C78" s="9" t="s">
        <v>327</v>
      </c>
      <c r="D78" s="16">
        <v>8</v>
      </c>
      <c r="E78" s="11"/>
      <c r="F78" s="12"/>
      <c r="G78" s="11"/>
      <c r="H78" s="11"/>
      <c r="I78" s="14">
        <f t="shared" si="3"/>
        <v>0</v>
      </c>
      <c r="J78" s="15">
        <f t="shared" si="4"/>
        <v>0</v>
      </c>
      <c r="K78" s="14">
        <f t="shared" si="5"/>
        <v>0</v>
      </c>
      <c r="L78" s="16"/>
    </row>
    <row r="79" s="1" customFormat="1" ht="23.1" customHeight="1" spans="1:12">
      <c r="A79" s="7">
        <v>77</v>
      </c>
      <c r="B79" s="8" t="s">
        <v>328</v>
      </c>
      <c r="C79" s="9" t="s">
        <v>329</v>
      </c>
      <c r="D79" s="16">
        <v>20</v>
      </c>
      <c r="E79" s="11"/>
      <c r="F79" s="12"/>
      <c r="G79" s="11"/>
      <c r="H79" s="11"/>
      <c r="I79" s="14">
        <f t="shared" si="3"/>
        <v>0</v>
      </c>
      <c r="J79" s="15">
        <f t="shared" si="4"/>
        <v>0</v>
      </c>
      <c r="K79" s="14">
        <f t="shared" si="5"/>
        <v>0</v>
      </c>
      <c r="L79" s="16"/>
    </row>
    <row r="80" s="1" customFormat="1" ht="23.1" customHeight="1" spans="1:12">
      <c r="A80" s="7">
        <v>78</v>
      </c>
      <c r="B80" s="8" t="s">
        <v>330</v>
      </c>
      <c r="C80" s="9" t="s">
        <v>160</v>
      </c>
      <c r="D80" s="16">
        <v>20</v>
      </c>
      <c r="E80" s="11"/>
      <c r="F80" s="12"/>
      <c r="G80" s="11"/>
      <c r="H80" s="11"/>
      <c r="I80" s="14">
        <f t="shared" si="3"/>
        <v>0</v>
      </c>
      <c r="J80" s="15">
        <f t="shared" si="4"/>
        <v>0</v>
      </c>
      <c r="K80" s="14">
        <f t="shared" si="5"/>
        <v>0</v>
      </c>
      <c r="L80" s="16"/>
    </row>
    <row r="81" s="1" customFormat="1" ht="23.1" customHeight="1" spans="1:12">
      <c r="A81" s="7">
        <v>79</v>
      </c>
      <c r="B81" s="8" t="s">
        <v>331</v>
      </c>
      <c r="C81" s="9" t="s">
        <v>160</v>
      </c>
      <c r="D81" s="16">
        <v>20</v>
      </c>
      <c r="E81" s="11"/>
      <c r="F81" s="12"/>
      <c r="G81" s="11"/>
      <c r="H81" s="11"/>
      <c r="I81" s="14">
        <f t="shared" si="3"/>
        <v>0</v>
      </c>
      <c r="J81" s="15">
        <f t="shared" si="4"/>
        <v>0</v>
      </c>
      <c r="K81" s="14">
        <f t="shared" si="5"/>
        <v>0</v>
      </c>
      <c r="L81" s="16"/>
    </row>
    <row r="82" s="1" customFormat="1" ht="23.1" customHeight="1" spans="1:12">
      <c r="A82" s="7">
        <v>80</v>
      </c>
      <c r="B82" s="8" t="s">
        <v>332</v>
      </c>
      <c r="C82" s="9" t="s">
        <v>160</v>
      </c>
      <c r="D82" s="16">
        <v>20</v>
      </c>
      <c r="E82" s="11"/>
      <c r="F82" s="12"/>
      <c r="G82" s="11"/>
      <c r="H82" s="11"/>
      <c r="I82" s="14">
        <f t="shared" si="3"/>
        <v>0</v>
      </c>
      <c r="J82" s="15">
        <f t="shared" si="4"/>
        <v>0</v>
      </c>
      <c r="K82" s="14">
        <f t="shared" si="5"/>
        <v>0</v>
      </c>
      <c r="L82" s="16"/>
    </row>
    <row r="83" s="1" customFormat="1" ht="23.1" customHeight="1" spans="1:12">
      <c r="A83" s="7">
        <v>81</v>
      </c>
      <c r="B83" s="8" t="s">
        <v>333</v>
      </c>
      <c r="C83" s="9" t="s">
        <v>160</v>
      </c>
      <c r="D83" s="16">
        <v>10</v>
      </c>
      <c r="E83" s="11"/>
      <c r="F83" s="12"/>
      <c r="G83" s="11"/>
      <c r="H83" s="11"/>
      <c r="I83" s="14">
        <f t="shared" si="3"/>
        <v>0</v>
      </c>
      <c r="J83" s="15">
        <f t="shared" si="4"/>
        <v>0</v>
      </c>
      <c r="K83" s="14">
        <f t="shared" si="5"/>
        <v>0</v>
      </c>
      <c r="L83" s="16"/>
    </row>
    <row r="84" s="1" customFormat="1" ht="23.1" customHeight="1" spans="1:12">
      <c r="A84" s="7">
        <v>82</v>
      </c>
      <c r="B84" s="8" t="s">
        <v>334</v>
      </c>
      <c r="C84" s="9" t="s">
        <v>160</v>
      </c>
      <c r="D84" s="16">
        <v>4</v>
      </c>
      <c r="E84" s="11"/>
      <c r="F84" s="12"/>
      <c r="G84" s="11"/>
      <c r="H84" s="11"/>
      <c r="I84" s="14">
        <f t="shared" si="3"/>
        <v>0</v>
      </c>
      <c r="J84" s="15">
        <f t="shared" si="4"/>
        <v>0</v>
      </c>
      <c r="K84" s="14">
        <f t="shared" si="5"/>
        <v>0</v>
      </c>
      <c r="L84" s="16"/>
    </row>
    <row r="85" s="1" customFormat="1" ht="23.1" customHeight="1" spans="1:12">
      <c r="A85" s="7">
        <v>83</v>
      </c>
      <c r="B85" s="8" t="s">
        <v>335</v>
      </c>
      <c r="C85" s="9" t="s">
        <v>329</v>
      </c>
      <c r="D85" s="16">
        <v>20</v>
      </c>
      <c r="E85" s="11"/>
      <c r="F85" s="12"/>
      <c r="G85" s="11"/>
      <c r="H85" s="11"/>
      <c r="I85" s="14">
        <f t="shared" si="3"/>
        <v>0</v>
      </c>
      <c r="J85" s="15">
        <f t="shared" si="4"/>
        <v>0</v>
      </c>
      <c r="K85" s="14">
        <f t="shared" si="5"/>
        <v>0</v>
      </c>
      <c r="L85" s="16"/>
    </row>
    <row r="86" s="1" customFormat="1" ht="23.1" customHeight="1" spans="1:12">
      <c r="A86" s="7">
        <v>84</v>
      </c>
      <c r="B86" s="8" t="s">
        <v>336</v>
      </c>
      <c r="C86" s="9" t="s">
        <v>127</v>
      </c>
      <c r="D86" s="16">
        <v>20</v>
      </c>
      <c r="E86" s="11"/>
      <c r="F86" s="12"/>
      <c r="G86" s="11"/>
      <c r="H86" s="11"/>
      <c r="I86" s="14">
        <f t="shared" si="3"/>
        <v>0</v>
      </c>
      <c r="J86" s="15">
        <f t="shared" si="4"/>
        <v>0</v>
      </c>
      <c r="K86" s="14">
        <f t="shared" si="5"/>
        <v>0</v>
      </c>
      <c r="L86" s="16"/>
    </row>
    <row r="87" s="1" customFormat="1" ht="23.1" customHeight="1" spans="1:12">
      <c r="A87" s="7">
        <v>85</v>
      </c>
      <c r="B87" s="8" t="s">
        <v>337</v>
      </c>
      <c r="C87" s="9" t="s">
        <v>140</v>
      </c>
      <c r="D87" s="16">
        <v>2</v>
      </c>
      <c r="E87" s="11"/>
      <c r="F87" s="12"/>
      <c r="G87" s="11"/>
      <c r="H87" s="11"/>
      <c r="I87" s="14">
        <f t="shared" si="3"/>
        <v>0</v>
      </c>
      <c r="J87" s="15">
        <f t="shared" si="4"/>
        <v>0</v>
      </c>
      <c r="K87" s="14">
        <f t="shared" si="5"/>
        <v>0</v>
      </c>
      <c r="L87" s="16"/>
    </row>
    <row r="88" s="1" customFormat="1" ht="23.1" customHeight="1" spans="1:12">
      <c r="A88" s="7">
        <v>86</v>
      </c>
      <c r="B88" s="8" t="s">
        <v>338</v>
      </c>
      <c r="C88" s="9" t="s">
        <v>160</v>
      </c>
      <c r="D88" s="16">
        <v>2</v>
      </c>
      <c r="E88" s="11"/>
      <c r="F88" s="12"/>
      <c r="G88" s="11"/>
      <c r="H88" s="11"/>
      <c r="I88" s="14">
        <f t="shared" si="3"/>
        <v>0</v>
      </c>
      <c r="J88" s="15">
        <f t="shared" si="4"/>
        <v>0</v>
      </c>
      <c r="K88" s="14">
        <f t="shared" si="5"/>
        <v>0</v>
      </c>
      <c r="L88" s="16"/>
    </row>
    <row r="89" s="1" customFormat="1" ht="23.1" customHeight="1" spans="1:12">
      <c r="A89" s="7">
        <v>87</v>
      </c>
      <c r="B89" s="8" t="s">
        <v>339</v>
      </c>
      <c r="C89" s="9" t="s">
        <v>340</v>
      </c>
      <c r="D89" s="16">
        <v>1</v>
      </c>
      <c r="E89" s="11"/>
      <c r="F89" s="12"/>
      <c r="G89" s="11"/>
      <c r="H89" s="11"/>
      <c r="I89" s="14">
        <f t="shared" si="3"/>
        <v>0</v>
      </c>
      <c r="J89" s="15">
        <f t="shared" si="4"/>
        <v>0</v>
      </c>
      <c r="K89" s="14">
        <f t="shared" si="5"/>
        <v>0</v>
      </c>
      <c r="L89" s="16"/>
    </row>
    <row r="90" s="1" customFormat="1" ht="23.1" customHeight="1" spans="1:12">
      <c r="A90" s="7">
        <v>88</v>
      </c>
      <c r="B90" s="8" t="s">
        <v>341</v>
      </c>
      <c r="C90" s="9" t="s">
        <v>160</v>
      </c>
      <c r="D90" s="16">
        <v>8</v>
      </c>
      <c r="E90" s="11"/>
      <c r="F90" s="12"/>
      <c r="G90" s="11"/>
      <c r="H90" s="11"/>
      <c r="I90" s="14">
        <f t="shared" si="3"/>
        <v>0</v>
      </c>
      <c r="J90" s="15">
        <f t="shared" si="4"/>
        <v>0</v>
      </c>
      <c r="K90" s="14">
        <f t="shared" si="5"/>
        <v>0</v>
      </c>
      <c r="L90" s="16"/>
    </row>
    <row r="91" s="1" customFormat="1" ht="23.1" customHeight="1" spans="1:12">
      <c r="A91" s="7">
        <v>89</v>
      </c>
      <c r="B91" s="8" t="s">
        <v>342</v>
      </c>
      <c r="C91" s="9" t="s">
        <v>160</v>
      </c>
      <c r="D91" s="16">
        <v>8</v>
      </c>
      <c r="E91" s="11"/>
      <c r="F91" s="12"/>
      <c r="G91" s="11"/>
      <c r="H91" s="11"/>
      <c r="I91" s="14">
        <f t="shared" si="3"/>
        <v>0</v>
      </c>
      <c r="J91" s="15">
        <f t="shared" si="4"/>
        <v>0</v>
      </c>
      <c r="K91" s="14">
        <f t="shared" si="5"/>
        <v>0</v>
      </c>
      <c r="L91" s="16"/>
    </row>
    <row r="92" s="1" customFormat="1" ht="23.1" customHeight="1" spans="1:12">
      <c r="A92" s="7">
        <v>90</v>
      </c>
      <c r="B92" s="8" t="s">
        <v>343</v>
      </c>
      <c r="C92" s="9" t="s">
        <v>160</v>
      </c>
      <c r="D92" s="16">
        <v>2</v>
      </c>
      <c r="E92" s="11"/>
      <c r="F92" s="12"/>
      <c r="G92" s="11"/>
      <c r="H92" s="11"/>
      <c r="I92" s="14">
        <f t="shared" si="3"/>
        <v>0</v>
      </c>
      <c r="J92" s="15">
        <f t="shared" si="4"/>
        <v>0</v>
      </c>
      <c r="K92" s="14">
        <f t="shared" si="5"/>
        <v>0</v>
      </c>
      <c r="L92" s="16"/>
    </row>
    <row r="93" s="1" customFormat="1" ht="23.1" customHeight="1" spans="1:12">
      <c r="A93" s="7">
        <v>91</v>
      </c>
      <c r="B93" s="8" t="s">
        <v>344</v>
      </c>
      <c r="C93" s="9" t="s">
        <v>160</v>
      </c>
      <c r="D93" s="16">
        <v>2</v>
      </c>
      <c r="E93" s="11"/>
      <c r="F93" s="12"/>
      <c r="G93" s="11"/>
      <c r="H93" s="11"/>
      <c r="I93" s="14">
        <f t="shared" si="3"/>
        <v>0</v>
      </c>
      <c r="J93" s="15">
        <f t="shared" si="4"/>
        <v>0</v>
      </c>
      <c r="K93" s="14">
        <f t="shared" si="5"/>
        <v>0</v>
      </c>
      <c r="L93" s="16"/>
    </row>
    <row r="94" s="1" customFormat="1" ht="23.1" customHeight="1" spans="1:12">
      <c r="A94" s="7">
        <v>92</v>
      </c>
      <c r="B94" s="8" t="s">
        <v>345</v>
      </c>
      <c r="C94" s="9" t="s">
        <v>140</v>
      </c>
      <c r="D94" s="16">
        <v>4</v>
      </c>
      <c r="E94" s="11"/>
      <c r="F94" s="12"/>
      <c r="G94" s="11"/>
      <c r="H94" s="11"/>
      <c r="I94" s="14">
        <f t="shared" si="3"/>
        <v>0</v>
      </c>
      <c r="J94" s="15">
        <f t="shared" si="4"/>
        <v>0</v>
      </c>
      <c r="K94" s="14">
        <f t="shared" si="5"/>
        <v>0</v>
      </c>
      <c r="L94" s="16"/>
    </row>
    <row r="95" s="1" customFormat="1" ht="23.1" customHeight="1" spans="1:12">
      <c r="A95" s="7">
        <v>93</v>
      </c>
      <c r="B95" s="8" t="s">
        <v>346</v>
      </c>
      <c r="C95" s="9" t="s">
        <v>160</v>
      </c>
      <c r="D95" s="16">
        <v>2</v>
      </c>
      <c r="E95" s="11"/>
      <c r="F95" s="12"/>
      <c r="G95" s="11"/>
      <c r="H95" s="11"/>
      <c r="I95" s="14">
        <f t="shared" si="3"/>
        <v>0</v>
      </c>
      <c r="J95" s="15">
        <f t="shared" si="4"/>
        <v>0</v>
      </c>
      <c r="K95" s="14">
        <f t="shared" si="5"/>
        <v>0</v>
      </c>
      <c r="L95" s="16"/>
    </row>
    <row r="96" s="1" customFormat="1" ht="23.1" customHeight="1" spans="1:12">
      <c r="A96" s="7">
        <v>94</v>
      </c>
      <c r="B96" s="8" t="s">
        <v>347</v>
      </c>
      <c r="C96" s="9" t="s">
        <v>160</v>
      </c>
      <c r="D96" s="16">
        <v>2</v>
      </c>
      <c r="E96" s="11"/>
      <c r="F96" s="12"/>
      <c r="G96" s="11"/>
      <c r="H96" s="11"/>
      <c r="I96" s="14">
        <f t="shared" si="3"/>
        <v>0</v>
      </c>
      <c r="J96" s="15">
        <f t="shared" si="4"/>
        <v>0</v>
      </c>
      <c r="K96" s="14">
        <f t="shared" si="5"/>
        <v>0</v>
      </c>
      <c r="L96" s="16"/>
    </row>
    <row r="97" s="1" customFormat="1" ht="23.1" customHeight="1" spans="1:12">
      <c r="A97" s="7">
        <v>95</v>
      </c>
      <c r="B97" s="8" t="s">
        <v>348</v>
      </c>
      <c r="C97" s="9" t="s">
        <v>160</v>
      </c>
      <c r="D97" s="16">
        <v>10</v>
      </c>
      <c r="E97" s="11"/>
      <c r="F97" s="12"/>
      <c r="G97" s="11"/>
      <c r="H97" s="11"/>
      <c r="I97" s="14">
        <f t="shared" si="3"/>
        <v>0</v>
      </c>
      <c r="J97" s="15">
        <f t="shared" si="4"/>
        <v>0</v>
      </c>
      <c r="K97" s="14">
        <f t="shared" si="5"/>
        <v>0</v>
      </c>
      <c r="L97" s="16"/>
    </row>
    <row r="98" s="1" customFormat="1" ht="23.1" customHeight="1" spans="1:12">
      <c r="A98" s="7">
        <v>96</v>
      </c>
      <c r="B98" s="8" t="s">
        <v>349</v>
      </c>
      <c r="C98" s="9" t="s">
        <v>160</v>
      </c>
      <c r="D98" s="16">
        <v>2</v>
      </c>
      <c r="E98" s="11"/>
      <c r="F98" s="12"/>
      <c r="G98" s="11"/>
      <c r="H98" s="11"/>
      <c r="I98" s="14">
        <f t="shared" si="3"/>
        <v>0</v>
      </c>
      <c r="J98" s="15">
        <f t="shared" si="4"/>
        <v>0</v>
      </c>
      <c r="K98" s="14">
        <f t="shared" si="5"/>
        <v>0</v>
      </c>
      <c r="L98" s="16"/>
    </row>
    <row r="99" s="1" customFormat="1" ht="23.1" customHeight="1" spans="1:12">
      <c r="A99" s="7">
        <v>97</v>
      </c>
      <c r="B99" s="8" t="s">
        <v>350</v>
      </c>
      <c r="C99" s="9" t="s">
        <v>160</v>
      </c>
      <c r="D99" s="16">
        <v>1</v>
      </c>
      <c r="E99" s="11"/>
      <c r="F99" s="12"/>
      <c r="G99" s="11"/>
      <c r="H99" s="11"/>
      <c r="I99" s="14">
        <f t="shared" si="3"/>
        <v>0</v>
      </c>
      <c r="J99" s="15">
        <f t="shared" si="4"/>
        <v>0</v>
      </c>
      <c r="K99" s="14">
        <f t="shared" si="5"/>
        <v>0</v>
      </c>
      <c r="L99" s="16"/>
    </row>
    <row r="100" s="1" customFormat="1" ht="23.1" customHeight="1" spans="1:12">
      <c r="A100" s="7">
        <v>98</v>
      </c>
      <c r="B100" s="8" t="s">
        <v>351</v>
      </c>
      <c r="C100" s="9" t="s">
        <v>160</v>
      </c>
      <c r="D100" s="16">
        <v>1</v>
      </c>
      <c r="E100" s="11"/>
      <c r="F100" s="12"/>
      <c r="G100" s="11"/>
      <c r="H100" s="11"/>
      <c r="I100" s="14">
        <f t="shared" si="3"/>
        <v>0</v>
      </c>
      <c r="J100" s="15">
        <f t="shared" si="4"/>
        <v>0</v>
      </c>
      <c r="K100" s="14">
        <f t="shared" si="5"/>
        <v>0</v>
      </c>
      <c r="L100" s="16"/>
    </row>
    <row r="101" s="1" customFormat="1" ht="23.1" customHeight="1" spans="1:12">
      <c r="A101" s="7">
        <v>99</v>
      </c>
      <c r="B101" s="8" t="s">
        <v>352</v>
      </c>
      <c r="C101" s="9" t="s">
        <v>160</v>
      </c>
      <c r="D101" s="16">
        <v>2</v>
      </c>
      <c r="E101" s="11"/>
      <c r="F101" s="12"/>
      <c r="G101" s="11"/>
      <c r="H101" s="11"/>
      <c r="I101" s="14">
        <f t="shared" si="3"/>
        <v>0</v>
      </c>
      <c r="J101" s="15">
        <f t="shared" si="4"/>
        <v>0</v>
      </c>
      <c r="K101" s="14">
        <f t="shared" si="5"/>
        <v>0</v>
      </c>
      <c r="L101" s="16"/>
    </row>
    <row r="102" s="1" customFormat="1" ht="23.1" customHeight="1" spans="1:12">
      <c r="A102" s="7">
        <v>100</v>
      </c>
      <c r="B102" s="8" t="s">
        <v>353</v>
      </c>
      <c r="C102" s="9" t="s">
        <v>160</v>
      </c>
      <c r="D102" s="16">
        <v>10</v>
      </c>
      <c r="E102" s="11"/>
      <c r="F102" s="12"/>
      <c r="G102" s="11"/>
      <c r="H102" s="11"/>
      <c r="I102" s="14">
        <f t="shared" si="3"/>
        <v>0</v>
      </c>
      <c r="J102" s="15">
        <f t="shared" si="4"/>
        <v>0</v>
      </c>
      <c r="K102" s="14">
        <f t="shared" si="5"/>
        <v>0</v>
      </c>
      <c r="L102" s="16"/>
    </row>
    <row r="103" s="1" customFormat="1" ht="23.1" customHeight="1" spans="1:12">
      <c r="A103" s="7">
        <v>101</v>
      </c>
      <c r="B103" s="8" t="s">
        <v>354</v>
      </c>
      <c r="C103" s="9" t="s">
        <v>140</v>
      </c>
      <c r="D103" s="16">
        <v>1</v>
      </c>
      <c r="E103" s="11"/>
      <c r="F103" s="12"/>
      <c r="G103" s="11"/>
      <c r="H103" s="11"/>
      <c r="I103" s="14">
        <f t="shared" si="3"/>
        <v>0</v>
      </c>
      <c r="J103" s="15">
        <f t="shared" si="4"/>
        <v>0</v>
      </c>
      <c r="K103" s="14">
        <f t="shared" si="5"/>
        <v>0</v>
      </c>
      <c r="L103" s="16"/>
    </row>
    <row r="104" s="1" customFormat="1" ht="23.1" customHeight="1" spans="1:12">
      <c r="A104" s="7">
        <v>102</v>
      </c>
      <c r="B104" s="8" t="s">
        <v>355</v>
      </c>
      <c r="C104" s="9" t="s">
        <v>127</v>
      </c>
      <c r="D104" s="16">
        <v>2</v>
      </c>
      <c r="E104" s="11"/>
      <c r="F104" s="12"/>
      <c r="G104" s="11"/>
      <c r="H104" s="11"/>
      <c r="I104" s="14">
        <f t="shared" si="3"/>
        <v>0</v>
      </c>
      <c r="J104" s="15">
        <f t="shared" si="4"/>
        <v>0</v>
      </c>
      <c r="K104" s="14">
        <f t="shared" si="5"/>
        <v>0</v>
      </c>
      <c r="L104" s="16"/>
    </row>
    <row r="105" s="1" customFormat="1" ht="23.1" customHeight="1" spans="1:12">
      <c r="A105" s="7">
        <v>103</v>
      </c>
      <c r="B105" s="8" t="s">
        <v>356</v>
      </c>
      <c r="C105" s="9" t="s">
        <v>160</v>
      </c>
      <c r="D105" s="16">
        <v>2</v>
      </c>
      <c r="E105" s="11"/>
      <c r="F105" s="12"/>
      <c r="G105" s="11"/>
      <c r="H105" s="11"/>
      <c r="I105" s="14">
        <f t="shared" si="3"/>
        <v>0</v>
      </c>
      <c r="J105" s="15">
        <f t="shared" si="4"/>
        <v>0</v>
      </c>
      <c r="K105" s="14">
        <f t="shared" si="5"/>
        <v>0</v>
      </c>
      <c r="L105" s="16"/>
    </row>
    <row r="106" s="1" customFormat="1" ht="23.1" customHeight="1" spans="1:12">
      <c r="A106" s="7">
        <v>104</v>
      </c>
      <c r="B106" s="8" t="s">
        <v>357</v>
      </c>
      <c r="C106" s="9" t="s">
        <v>160</v>
      </c>
      <c r="D106" s="16">
        <v>2</v>
      </c>
      <c r="E106" s="11"/>
      <c r="F106" s="12"/>
      <c r="G106" s="11"/>
      <c r="H106" s="11"/>
      <c r="I106" s="14">
        <f t="shared" si="3"/>
        <v>0</v>
      </c>
      <c r="J106" s="15">
        <f t="shared" si="4"/>
        <v>0</v>
      </c>
      <c r="K106" s="14">
        <f t="shared" si="5"/>
        <v>0</v>
      </c>
      <c r="L106" s="16"/>
    </row>
    <row r="107" s="1" customFormat="1" ht="23.1" customHeight="1" spans="1:12">
      <c r="A107" s="7">
        <v>105</v>
      </c>
      <c r="B107" s="8" t="s">
        <v>358</v>
      </c>
      <c r="C107" s="9" t="s">
        <v>160</v>
      </c>
      <c r="D107" s="16">
        <v>2</v>
      </c>
      <c r="E107" s="11"/>
      <c r="F107" s="12"/>
      <c r="G107" s="11"/>
      <c r="H107" s="11"/>
      <c r="I107" s="14">
        <f t="shared" si="3"/>
        <v>0</v>
      </c>
      <c r="J107" s="15">
        <f t="shared" si="4"/>
        <v>0</v>
      </c>
      <c r="K107" s="14">
        <f t="shared" si="5"/>
        <v>0</v>
      </c>
      <c r="L107" s="16"/>
    </row>
    <row r="108" s="1" customFormat="1" ht="23.1" customHeight="1" spans="1:12">
      <c r="A108" s="7">
        <v>106</v>
      </c>
      <c r="B108" s="8" t="s">
        <v>359</v>
      </c>
      <c r="C108" s="9" t="s">
        <v>140</v>
      </c>
      <c r="D108" s="16">
        <v>2</v>
      </c>
      <c r="E108" s="11"/>
      <c r="F108" s="12"/>
      <c r="G108" s="11"/>
      <c r="H108" s="11"/>
      <c r="I108" s="14">
        <f t="shared" si="3"/>
        <v>0</v>
      </c>
      <c r="J108" s="15">
        <f t="shared" si="4"/>
        <v>0</v>
      </c>
      <c r="K108" s="14">
        <f t="shared" si="5"/>
        <v>0</v>
      </c>
      <c r="L108" s="16"/>
    </row>
    <row r="109" s="1" customFormat="1" ht="23.1" customHeight="1" spans="1:12">
      <c r="A109" s="7">
        <v>107</v>
      </c>
      <c r="B109" s="8" t="s">
        <v>360</v>
      </c>
      <c r="C109" s="9" t="s">
        <v>327</v>
      </c>
      <c r="D109" s="16">
        <v>4</v>
      </c>
      <c r="E109" s="11"/>
      <c r="F109" s="12"/>
      <c r="G109" s="11"/>
      <c r="H109" s="11"/>
      <c r="I109" s="14">
        <f t="shared" si="3"/>
        <v>0</v>
      </c>
      <c r="J109" s="15">
        <f t="shared" si="4"/>
        <v>0</v>
      </c>
      <c r="K109" s="14">
        <f t="shared" si="5"/>
        <v>0</v>
      </c>
      <c r="L109" s="16"/>
    </row>
    <row r="110" s="1" customFormat="1" ht="23.1" customHeight="1" spans="1:12">
      <c r="A110" s="7">
        <v>108</v>
      </c>
      <c r="B110" s="8" t="s">
        <v>361</v>
      </c>
      <c r="C110" s="9" t="s">
        <v>160</v>
      </c>
      <c r="D110" s="16">
        <v>1</v>
      </c>
      <c r="E110" s="11"/>
      <c r="F110" s="12"/>
      <c r="G110" s="11"/>
      <c r="H110" s="11"/>
      <c r="I110" s="14">
        <f t="shared" si="3"/>
        <v>0</v>
      </c>
      <c r="J110" s="15">
        <f t="shared" si="4"/>
        <v>0</v>
      </c>
      <c r="K110" s="14">
        <f t="shared" si="5"/>
        <v>0</v>
      </c>
      <c r="L110" s="16"/>
    </row>
    <row r="111" s="1" customFormat="1" ht="23.1" customHeight="1" spans="1:12">
      <c r="A111" s="7">
        <v>109</v>
      </c>
      <c r="B111" s="8" t="s">
        <v>362</v>
      </c>
      <c r="C111" s="9" t="s">
        <v>160</v>
      </c>
      <c r="D111" s="16">
        <v>4</v>
      </c>
      <c r="E111" s="11"/>
      <c r="F111" s="12"/>
      <c r="G111" s="11"/>
      <c r="H111" s="11"/>
      <c r="I111" s="14">
        <f t="shared" si="3"/>
        <v>0</v>
      </c>
      <c r="J111" s="15">
        <f t="shared" si="4"/>
        <v>0</v>
      </c>
      <c r="K111" s="14">
        <f t="shared" si="5"/>
        <v>0</v>
      </c>
      <c r="L111" s="16"/>
    </row>
    <row r="112" s="1" customFormat="1" ht="23.1" customHeight="1" spans="1:12">
      <c r="A112" s="7">
        <v>110</v>
      </c>
      <c r="B112" s="8" t="s">
        <v>363</v>
      </c>
      <c r="C112" s="9" t="s">
        <v>140</v>
      </c>
      <c r="D112" s="16">
        <v>2</v>
      </c>
      <c r="E112" s="11"/>
      <c r="F112" s="12"/>
      <c r="G112" s="11"/>
      <c r="H112" s="11"/>
      <c r="I112" s="14">
        <f t="shared" si="3"/>
        <v>0</v>
      </c>
      <c r="J112" s="15">
        <f t="shared" si="4"/>
        <v>0</v>
      </c>
      <c r="K112" s="14">
        <f t="shared" si="5"/>
        <v>0</v>
      </c>
      <c r="L112" s="16"/>
    </row>
    <row r="113" s="1" customFormat="1" ht="23.1" customHeight="1" spans="1:12">
      <c r="A113" s="7">
        <v>111</v>
      </c>
      <c r="B113" s="8" t="s">
        <v>364</v>
      </c>
      <c r="C113" s="9" t="s">
        <v>160</v>
      </c>
      <c r="D113" s="16">
        <v>2</v>
      </c>
      <c r="E113" s="11"/>
      <c r="F113" s="12"/>
      <c r="G113" s="11"/>
      <c r="H113" s="11"/>
      <c r="I113" s="14">
        <f t="shared" si="3"/>
        <v>0</v>
      </c>
      <c r="J113" s="15">
        <f t="shared" si="4"/>
        <v>0</v>
      </c>
      <c r="K113" s="14">
        <f t="shared" si="5"/>
        <v>0</v>
      </c>
      <c r="L113" s="16"/>
    </row>
    <row r="114" s="1" customFormat="1" ht="23.1" customHeight="1" spans="1:12">
      <c r="A114" s="7">
        <v>112</v>
      </c>
      <c r="B114" s="8" t="s">
        <v>365</v>
      </c>
      <c r="C114" s="9" t="s">
        <v>160</v>
      </c>
      <c r="D114" s="16">
        <v>2</v>
      </c>
      <c r="E114" s="11"/>
      <c r="F114" s="12"/>
      <c r="G114" s="11"/>
      <c r="H114" s="11"/>
      <c r="I114" s="14">
        <f t="shared" si="3"/>
        <v>0</v>
      </c>
      <c r="J114" s="15">
        <f t="shared" si="4"/>
        <v>0</v>
      </c>
      <c r="K114" s="14">
        <f t="shared" si="5"/>
        <v>0</v>
      </c>
      <c r="L114" s="16"/>
    </row>
    <row r="115" s="1" customFormat="1" ht="23.1" customHeight="1" spans="1:12">
      <c r="A115" s="7">
        <v>113</v>
      </c>
      <c r="B115" s="8" t="s">
        <v>366</v>
      </c>
      <c r="C115" s="9" t="s">
        <v>327</v>
      </c>
      <c r="D115" s="16">
        <v>2</v>
      </c>
      <c r="E115" s="11"/>
      <c r="F115" s="12"/>
      <c r="G115" s="11"/>
      <c r="H115" s="11"/>
      <c r="I115" s="14">
        <f t="shared" si="3"/>
        <v>0</v>
      </c>
      <c r="J115" s="15">
        <f t="shared" si="4"/>
        <v>0</v>
      </c>
      <c r="K115" s="14">
        <f t="shared" si="5"/>
        <v>0</v>
      </c>
      <c r="L115" s="16"/>
    </row>
    <row r="116" s="1" customFormat="1" ht="23.1" customHeight="1" spans="1:12">
      <c r="A116" s="7">
        <v>114</v>
      </c>
      <c r="B116" s="8" t="s">
        <v>367</v>
      </c>
      <c r="C116" s="9" t="s">
        <v>160</v>
      </c>
      <c r="D116" s="16">
        <v>2</v>
      </c>
      <c r="E116" s="11"/>
      <c r="F116" s="12"/>
      <c r="G116" s="11"/>
      <c r="H116" s="11"/>
      <c r="I116" s="14">
        <f t="shared" si="3"/>
        <v>0</v>
      </c>
      <c r="J116" s="15">
        <f t="shared" si="4"/>
        <v>0</v>
      </c>
      <c r="K116" s="14">
        <f t="shared" si="5"/>
        <v>0</v>
      </c>
      <c r="L116" s="16"/>
    </row>
    <row r="117" s="1" customFormat="1" ht="23.1" customHeight="1" spans="1:12">
      <c r="A117" s="7">
        <v>115</v>
      </c>
      <c r="B117" s="8" t="s">
        <v>368</v>
      </c>
      <c r="C117" s="9" t="s">
        <v>160</v>
      </c>
      <c r="D117" s="16">
        <v>2</v>
      </c>
      <c r="E117" s="11"/>
      <c r="F117" s="12"/>
      <c r="G117" s="11"/>
      <c r="H117" s="11"/>
      <c r="I117" s="14">
        <f t="shared" si="3"/>
        <v>0</v>
      </c>
      <c r="J117" s="15">
        <f t="shared" si="4"/>
        <v>0</v>
      </c>
      <c r="K117" s="14">
        <f t="shared" si="5"/>
        <v>0</v>
      </c>
      <c r="L117" s="16"/>
    </row>
    <row r="118" s="1" customFormat="1" ht="23.1" customHeight="1" spans="1:12">
      <c r="A118" s="7">
        <v>116</v>
      </c>
      <c r="B118" s="8" t="s">
        <v>369</v>
      </c>
      <c r="C118" s="9" t="s">
        <v>160</v>
      </c>
      <c r="D118" s="16">
        <v>2</v>
      </c>
      <c r="E118" s="11"/>
      <c r="F118" s="12"/>
      <c r="G118" s="11"/>
      <c r="H118" s="11"/>
      <c r="I118" s="14">
        <f t="shared" si="3"/>
        <v>0</v>
      </c>
      <c r="J118" s="15">
        <f t="shared" si="4"/>
        <v>0</v>
      </c>
      <c r="K118" s="14">
        <f t="shared" si="5"/>
        <v>0</v>
      </c>
      <c r="L118" s="16"/>
    </row>
    <row r="119" s="1" customFormat="1" ht="23.1" customHeight="1" spans="1:12">
      <c r="A119" s="7">
        <v>117</v>
      </c>
      <c r="B119" s="8" t="s">
        <v>370</v>
      </c>
      <c r="C119" s="9" t="s">
        <v>160</v>
      </c>
      <c r="D119" s="16">
        <v>2</v>
      </c>
      <c r="E119" s="11"/>
      <c r="F119" s="12"/>
      <c r="G119" s="11"/>
      <c r="H119" s="11"/>
      <c r="I119" s="14">
        <f t="shared" si="3"/>
        <v>0</v>
      </c>
      <c r="J119" s="15">
        <f t="shared" si="4"/>
        <v>0</v>
      </c>
      <c r="K119" s="14">
        <f t="shared" si="5"/>
        <v>0</v>
      </c>
      <c r="L119" s="16"/>
    </row>
    <row r="120" s="1" customFormat="1" ht="23.1" customHeight="1" spans="1:12">
      <c r="A120" s="7">
        <v>118</v>
      </c>
      <c r="B120" s="8" t="s">
        <v>371</v>
      </c>
      <c r="C120" s="9" t="s">
        <v>140</v>
      </c>
      <c r="D120" s="16">
        <v>2</v>
      </c>
      <c r="E120" s="11"/>
      <c r="F120" s="12"/>
      <c r="G120" s="11"/>
      <c r="H120" s="11"/>
      <c r="I120" s="14">
        <f t="shared" si="3"/>
        <v>0</v>
      </c>
      <c r="J120" s="15">
        <f t="shared" si="4"/>
        <v>0</v>
      </c>
      <c r="K120" s="14">
        <f t="shared" si="5"/>
        <v>0</v>
      </c>
      <c r="L120" s="16"/>
    </row>
    <row r="121" s="1" customFormat="1" ht="23.1" customHeight="1" spans="1:12">
      <c r="A121" s="7">
        <v>119</v>
      </c>
      <c r="B121" s="8" t="s">
        <v>372</v>
      </c>
      <c r="C121" s="9" t="s">
        <v>160</v>
      </c>
      <c r="D121" s="16">
        <v>4</v>
      </c>
      <c r="E121" s="11"/>
      <c r="F121" s="12"/>
      <c r="G121" s="11"/>
      <c r="H121" s="11"/>
      <c r="I121" s="14">
        <f t="shared" si="3"/>
        <v>0</v>
      </c>
      <c r="J121" s="15">
        <f t="shared" si="4"/>
        <v>0</v>
      </c>
      <c r="K121" s="14">
        <f t="shared" si="5"/>
        <v>0</v>
      </c>
      <c r="L121" s="16"/>
    </row>
    <row r="122" s="1" customFormat="1" ht="23.1" customHeight="1" spans="1:12">
      <c r="A122" s="7">
        <v>120</v>
      </c>
      <c r="B122" s="8" t="s">
        <v>373</v>
      </c>
      <c r="C122" s="9" t="s">
        <v>130</v>
      </c>
      <c r="D122" s="16">
        <v>4</v>
      </c>
      <c r="E122" s="11"/>
      <c r="F122" s="12"/>
      <c r="G122" s="11"/>
      <c r="H122" s="11"/>
      <c r="I122" s="14">
        <f t="shared" si="3"/>
        <v>0</v>
      </c>
      <c r="J122" s="15">
        <f t="shared" si="4"/>
        <v>0</v>
      </c>
      <c r="K122" s="14">
        <f t="shared" si="5"/>
        <v>0</v>
      </c>
      <c r="L122" s="16"/>
    </row>
    <row r="123" s="1" customFormat="1" ht="23.1" customHeight="1" spans="1:12">
      <c r="A123" s="7">
        <v>121</v>
      </c>
      <c r="B123" s="8" t="s">
        <v>374</v>
      </c>
      <c r="C123" s="9" t="s">
        <v>160</v>
      </c>
      <c r="D123" s="16">
        <v>1</v>
      </c>
      <c r="E123" s="11"/>
      <c r="F123" s="12"/>
      <c r="G123" s="11"/>
      <c r="H123" s="11"/>
      <c r="I123" s="14">
        <f t="shared" si="3"/>
        <v>0</v>
      </c>
      <c r="J123" s="15">
        <f t="shared" si="4"/>
        <v>0</v>
      </c>
      <c r="K123" s="14">
        <f t="shared" si="5"/>
        <v>0</v>
      </c>
      <c r="L123" s="16"/>
    </row>
    <row r="124" s="1" customFormat="1" ht="23.1" customHeight="1" spans="1:12">
      <c r="A124" s="7">
        <v>122</v>
      </c>
      <c r="B124" s="8" t="s">
        <v>375</v>
      </c>
      <c r="C124" s="9" t="s">
        <v>160</v>
      </c>
      <c r="D124" s="16">
        <v>1</v>
      </c>
      <c r="E124" s="11"/>
      <c r="F124" s="12"/>
      <c r="G124" s="11"/>
      <c r="H124" s="11"/>
      <c r="I124" s="14">
        <f t="shared" si="3"/>
        <v>0</v>
      </c>
      <c r="J124" s="15">
        <f t="shared" si="4"/>
        <v>0</v>
      </c>
      <c r="K124" s="14">
        <f t="shared" si="5"/>
        <v>0</v>
      </c>
      <c r="L124" s="16"/>
    </row>
    <row r="125" s="1" customFormat="1" ht="23.1" customHeight="1" spans="1:12">
      <c r="A125" s="7">
        <v>123</v>
      </c>
      <c r="B125" s="8" t="s">
        <v>376</v>
      </c>
      <c r="C125" s="9" t="s">
        <v>160</v>
      </c>
      <c r="D125" s="16">
        <v>2</v>
      </c>
      <c r="E125" s="11"/>
      <c r="F125" s="12"/>
      <c r="G125" s="11"/>
      <c r="H125" s="11"/>
      <c r="I125" s="14">
        <f t="shared" si="3"/>
        <v>0</v>
      </c>
      <c r="J125" s="15">
        <f t="shared" si="4"/>
        <v>0</v>
      </c>
      <c r="K125" s="14">
        <f t="shared" si="5"/>
        <v>0</v>
      </c>
      <c r="L125" s="16"/>
    </row>
    <row r="126" s="1" customFormat="1" ht="23.1" customHeight="1" spans="1:12">
      <c r="A126" s="7">
        <v>124</v>
      </c>
      <c r="B126" s="8" t="s">
        <v>377</v>
      </c>
      <c r="C126" s="9" t="s">
        <v>160</v>
      </c>
      <c r="D126" s="16">
        <v>2</v>
      </c>
      <c r="E126" s="11"/>
      <c r="F126" s="12"/>
      <c r="G126" s="11"/>
      <c r="H126" s="11"/>
      <c r="I126" s="14">
        <f t="shared" si="3"/>
        <v>0</v>
      </c>
      <c r="J126" s="15">
        <f t="shared" si="4"/>
        <v>0</v>
      </c>
      <c r="K126" s="14">
        <f t="shared" si="5"/>
        <v>0</v>
      </c>
      <c r="L126" s="16"/>
    </row>
    <row r="127" s="1" customFormat="1" ht="23.1" customHeight="1" spans="1:12">
      <c r="A127" s="7">
        <v>125</v>
      </c>
      <c r="B127" s="8" t="s">
        <v>378</v>
      </c>
      <c r="C127" s="9" t="s">
        <v>160</v>
      </c>
      <c r="D127" s="16">
        <v>4</v>
      </c>
      <c r="E127" s="11"/>
      <c r="F127" s="12"/>
      <c r="G127" s="11"/>
      <c r="H127" s="11"/>
      <c r="I127" s="14">
        <f t="shared" si="3"/>
        <v>0</v>
      </c>
      <c r="J127" s="15">
        <f t="shared" si="4"/>
        <v>0</v>
      </c>
      <c r="K127" s="14">
        <f t="shared" si="5"/>
        <v>0</v>
      </c>
      <c r="L127" s="16"/>
    </row>
    <row r="128" s="1" customFormat="1" ht="23.1" customHeight="1" spans="1:12">
      <c r="A128" s="7">
        <v>126</v>
      </c>
      <c r="B128" s="8" t="s">
        <v>379</v>
      </c>
      <c r="C128" s="9" t="s">
        <v>160</v>
      </c>
      <c r="D128" s="16">
        <v>4</v>
      </c>
      <c r="E128" s="11"/>
      <c r="F128" s="12"/>
      <c r="G128" s="11"/>
      <c r="H128" s="11"/>
      <c r="I128" s="14">
        <f t="shared" si="3"/>
        <v>0</v>
      </c>
      <c r="J128" s="15">
        <f t="shared" si="4"/>
        <v>0</v>
      </c>
      <c r="K128" s="14">
        <f t="shared" si="5"/>
        <v>0</v>
      </c>
      <c r="L128" s="16"/>
    </row>
    <row r="129" s="1" customFormat="1" ht="23.1" customHeight="1" spans="1:12">
      <c r="A129" s="7">
        <v>127</v>
      </c>
      <c r="B129" s="8" t="s">
        <v>380</v>
      </c>
      <c r="C129" s="9" t="s">
        <v>160</v>
      </c>
      <c r="D129" s="16">
        <v>4</v>
      </c>
      <c r="E129" s="11"/>
      <c r="F129" s="12"/>
      <c r="G129" s="11"/>
      <c r="H129" s="11"/>
      <c r="I129" s="14">
        <f t="shared" si="3"/>
        <v>0</v>
      </c>
      <c r="J129" s="15">
        <f t="shared" si="4"/>
        <v>0</v>
      </c>
      <c r="K129" s="14">
        <f t="shared" si="5"/>
        <v>0</v>
      </c>
      <c r="L129" s="16"/>
    </row>
    <row r="130" s="1" customFormat="1" ht="23.1" customHeight="1" spans="1:12">
      <c r="A130" s="7">
        <v>128</v>
      </c>
      <c r="B130" s="8" t="s">
        <v>381</v>
      </c>
      <c r="C130" s="9" t="s">
        <v>160</v>
      </c>
      <c r="D130" s="16">
        <v>4</v>
      </c>
      <c r="E130" s="11"/>
      <c r="F130" s="12"/>
      <c r="G130" s="11"/>
      <c r="H130" s="11"/>
      <c r="I130" s="14">
        <f t="shared" si="3"/>
        <v>0</v>
      </c>
      <c r="J130" s="15">
        <f t="shared" si="4"/>
        <v>0</v>
      </c>
      <c r="K130" s="14">
        <f t="shared" si="5"/>
        <v>0</v>
      </c>
      <c r="L130" s="16"/>
    </row>
    <row r="131" s="1" customFormat="1" ht="23.1" customHeight="1" spans="1:12">
      <c r="A131" s="7">
        <v>129</v>
      </c>
      <c r="B131" s="8" t="s">
        <v>382</v>
      </c>
      <c r="C131" s="9" t="s">
        <v>160</v>
      </c>
      <c r="D131" s="16">
        <v>8</v>
      </c>
      <c r="E131" s="11"/>
      <c r="F131" s="12"/>
      <c r="G131" s="11"/>
      <c r="H131" s="11"/>
      <c r="I131" s="14">
        <f t="shared" ref="I131:I164" si="6">(E131+F131+G131+H131)*0.09</f>
        <v>0</v>
      </c>
      <c r="J131" s="15">
        <f t="shared" ref="J131:J164" si="7">ROUND(SUM(E131:I131),2)</f>
        <v>0</v>
      </c>
      <c r="K131" s="14">
        <f t="shared" ref="K131:K164" si="8">ROUND($D131*J131,2)</f>
        <v>0</v>
      </c>
      <c r="L131" s="16"/>
    </row>
    <row r="132" s="1" customFormat="1" ht="23.1" customHeight="1" spans="1:12">
      <c r="A132" s="7">
        <v>130</v>
      </c>
      <c r="B132" s="8" t="s">
        <v>383</v>
      </c>
      <c r="C132" s="9" t="s">
        <v>160</v>
      </c>
      <c r="D132" s="16">
        <v>4</v>
      </c>
      <c r="E132" s="11"/>
      <c r="F132" s="12"/>
      <c r="G132" s="11"/>
      <c r="H132" s="11"/>
      <c r="I132" s="14">
        <f t="shared" si="6"/>
        <v>0</v>
      </c>
      <c r="J132" s="15">
        <f t="shared" si="7"/>
        <v>0</v>
      </c>
      <c r="K132" s="14">
        <f t="shared" si="8"/>
        <v>0</v>
      </c>
      <c r="L132" s="16"/>
    </row>
    <row r="133" s="1" customFormat="1" ht="23.1" customHeight="1" spans="1:12">
      <c r="A133" s="7">
        <v>131</v>
      </c>
      <c r="B133" s="8" t="s">
        <v>384</v>
      </c>
      <c r="C133" s="9" t="s">
        <v>160</v>
      </c>
      <c r="D133" s="16">
        <v>4</v>
      </c>
      <c r="E133" s="11"/>
      <c r="F133" s="12"/>
      <c r="G133" s="11"/>
      <c r="H133" s="11"/>
      <c r="I133" s="14">
        <f t="shared" si="6"/>
        <v>0</v>
      </c>
      <c r="J133" s="15">
        <f t="shared" si="7"/>
        <v>0</v>
      </c>
      <c r="K133" s="14">
        <f t="shared" si="8"/>
        <v>0</v>
      </c>
      <c r="L133" s="16"/>
    </row>
    <row r="134" s="1" customFormat="1" ht="23.1" customHeight="1" spans="1:12">
      <c r="A134" s="7">
        <v>132</v>
      </c>
      <c r="B134" s="8" t="s">
        <v>385</v>
      </c>
      <c r="C134" s="9" t="s">
        <v>140</v>
      </c>
      <c r="D134" s="16">
        <v>2</v>
      </c>
      <c r="E134" s="11"/>
      <c r="F134" s="12"/>
      <c r="G134" s="11"/>
      <c r="H134" s="11"/>
      <c r="I134" s="14">
        <f t="shared" si="6"/>
        <v>0</v>
      </c>
      <c r="J134" s="15">
        <f t="shared" si="7"/>
        <v>0</v>
      </c>
      <c r="K134" s="14">
        <f t="shared" si="8"/>
        <v>0</v>
      </c>
      <c r="L134" s="16"/>
    </row>
    <row r="135" s="1" customFormat="1" ht="23.1" customHeight="1" spans="1:12">
      <c r="A135" s="7">
        <v>133</v>
      </c>
      <c r="B135" s="8" t="s">
        <v>386</v>
      </c>
      <c r="C135" s="9" t="s">
        <v>140</v>
      </c>
      <c r="D135" s="16">
        <v>2</v>
      </c>
      <c r="E135" s="11"/>
      <c r="F135" s="12"/>
      <c r="G135" s="11"/>
      <c r="H135" s="11"/>
      <c r="I135" s="14">
        <f t="shared" si="6"/>
        <v>0</v>
      </c>
      <c r="J135" s="15">
        <f t="shared" si="7"/>
        <v>0</v>
      </c>
      <c r="K135" s="14">
        <f t="shared" si="8"/>
        <v>0</v>
      </c>
      <c r="L135" s="16"/>
    </row>
    <row r="136" s="1" customFormat="1" ht="23.1" customHeight="1" spans="1:12">
      <c r="A136" s="7">
        <v>134</v>
      </c>
      <c r="B136" s="8" t="s">
        <v>387</v>
      </c>
      <c r="C136" s="9" t="s">
        <v>160</v>
      </c>
      <c r="D136" s="16">
        <v>10</v>
      </c>
      <c r="E136" s="11"/>
      <c r="F136" s="12"/>
      <c r="G136" s="11"/>
      <c r="H136" s="11"/>
      <c r="I136" s="14">
        <f t="shared" si="6"/>
        <v>0</v>
      </c>
      <c r="J136" s="15">
        <f t="shared" si="7"/>
        <v>0</v>
      </c>
      <c r="K136" s="14">
        <f t="shared" si="8"/>
        <v>0</v>
      </c>
      <c r="L136" s="16"/>
    </row>
    <row r="137" s="1" customFormat="1" ht="23.1" customHeight="1" spans="1:12">
      <c r="A137" s="7">
        <v>135</v>
      </c>
      <c r="B137" s="8" t="s">
        <v>388</v>
      </c>
      <c r="C137" s="9" t="s">
        <v>160</v>
      </c>
      <c r="D137" s="16">
        <v>10</v>
      </c>
      <c r="E137" s="11"/>
      <c r="F137" s="12"/>
      <c r="G137" s="11"/>
      <c r="H137" s="11"/>
      <c r="I137" s="14">
        <f t="shared" si="6"/>
        <v>0</v>
      </c>
      <c r="J137" s="15">
        <f t="shared" si="7"/>
        <v>0</v>
      </c>
      <c r="K137" s="14">
        <f t="shared" si="8"/>
        <v>0</v>
      </c>
      <c r="L137" s="16"/>
    </row>
    <row r="138" s="1" customFormat="1" ht="23.1" customHeight="1" spans="1:12">
      <c r="A138" s="7">
        <v>136</v>
      </c>
      <c r="B138" s="8" t="s">
        <v>389</v>
      </c>
      <c r="C138" s="9" t="s">
        <v>160</v>
      </c>
      <c r="D138" s="16">
        <v>4</v>
      </c>
      <c r="E138" s="11"/>
      <c r="F138" s="12"/>
      <c r="G138" s="11"/>
      <c r="H138" s="11"/>
      <c r="I138" s="14">
        <f t="shared" si="6"/>
        <v>0</v>
      </c>
      <c r="J138" s="15">
        <f t="shared" si="7"/>
        <v>0</v>
      </c>
      <c r="K138" s="14">
        <f t="shared" si="8"/>
        <v>0</v>
      </c>
      <c r="L138" s="16"/>
    </row>
    <row r="139" s="1" customFormat="1" ht="23.1" customHeight="1" spans="1:12">
      <c r="A139" s="7">
        <v>137</v>
      </c>
      <c r="B139" s="8" t="s">
        <v>390</v>
      </c>
      <c r="C139" s="9" t="s">
        <v>160</v>
      </c>
      <c r="D139" s="16">
        <v>4</v>
      </c>
      <c r="E139" s="11"/>
      <c r="F139" s="12"/>
      <c r="G139" s="11"/>
      <c r="H139" s="11"/>
      <c r="I139" s="14">
        <f t="shared" si="6"/>
        <v>0</v>
      </c>
      <c r="J139" s="15">
        <f t="shared" si="7"/>
        <v>0</v>
      </c>
      <c r="K139" s="14">
        <f t="shared" si="8"/>
        <v>0</v>
      </c>
      <c r="L139" s="16"/>
    </row>
    <row r="140" s="1" customFormat="1" ht="23.1" customHeight="1" spans="1:12">
      <c r="A140" s="7">
        <v>138</v>
      </c>
      <c r="B140" s="8" t="s">
        <v>391</v>
      </c>
      <c r="C140" s="9" t="s">
        <v>160</v>
      </c>
      <c r="D140" s="16">
        <v>2</v>
      </c>
      <c r="E140" s="11"/>
      <c r="F140" s="12"/>
      <c r="G140" s="11"/>
      <c r="H140" s="11"/>
      <c r="I140" s="14">
        <f t="shared" si="6"/>
        <v>0</v>
      </c>
      <c r="J140" s="15">
        <f t="shared" si="7"/>
        <v>0</v>
      </c>
      <c r="K140" s="14">
        <f t="shared" si="8"/>
        <v>0</v>
      </c>
      <c r="L140" s="16"/>
    </row>
    <row r="141" s="1" customFormat="1" ht="23.1" customHeight="1" spans="1:12">
      <c r="A141" s="7">
        <v>139</v>
      </c>
      <c r="B141" s="8" t="s">
        <v>392</v>
      </c>
      <c r="C141" s="9" t="s">
        <v>160</v>
      </c>
      <c r="D141" s="16">
        <v>4</v>
      </c>
      <c r="E141" s="11"/>
      <c r="F141" s="12"/>
      <c r="G141" s="11"/>
      <c r="H141" s="11"/>
      <c r="I141" s="14">
        <f t="shared" si="6"/>
        <v>0</v>
      </c>
      <c r="J141" s="15">
        <f t="shared" si="7"/>
        <v>0</v>
      </c>
      <c r="K141" s="14">
        <f t="shared" si="8"/>
        <v>0</v>
      </c>
      <c r="L141" s="16"/>
    </row>
    <row r="142" s="1" customFormat="1" ht="23.1" customHeight="1" spans="1:12">
      <c r="A142" s="7">
        <v>140</v>
      </c>
      <c r="B142" s="8" t="s">
        <v>393</v>
      </c>
      <c r="C142" s="9" t="s">
        <v>160</v>
      </c>
      <c r="D142" s="16">
        <v>4</v>
      </c>
      <c r="E142" s="11"/>
      <c r="F142" s="12"/>
      <c r="G142" s="11"/>
      <c r="H142" s="11"/>
      <c r="I142" s="14">
        <f t="shared" si="6"/>
        <v>0</v>
      </c>
      <c r="J142" s="15">
        <f t="shared" si="7"/>
        <v>0</v>
      </c>
      <c r="K142" s="14">
        <f t="shared" si="8"/>
        <v>0</v>
      </c>
      <c r="L142" s="16"/>
    </row>
    <row r="143" s="1" customFormat="1" ht="23.1" customHeight="1" spans="1:12">
      <c r="A143" s="7">
        <v>141</v>
      </c>
      <c r="B143" s="8" t="s">
        <v>394</v>
      </c>
      <c r="C143" s="9" t="s">
        <v>160</v>
      </c>
      <c r="D143" s="16">
        <v>4</v>
      </c>
      <c r="E143" s="11"/>
      <c r="F143" s="12"/>
      <c r="G143" s="11"/>
      <c r="H143" s="11"/>
      <c r="I143" s="14">
        <f t="shared" si="6"/>
        <v>0</v>
      </c>
      <c r="J143" s="15">
        <f t="shared" si="7"/>
        <v>0</v>
      </c>
      <c r="K143" s="14">
        <f t="shared" si="8"/>
        <v>0</v>
      </c>
      <c r="L143" s="16"/>
    </row>
    <row r="144" s="1" customFormat="1" ht="23.1" customHeight="1" spans="1:12">
      <c r="A144" s="7">
        <v>142</v>
      </c>
      <c r="B144" s="8" t="s">
        <v>395</v>
      </c>
      <c r="C144" s="9" t="s">
        <v>140</v>
      </c>
      <c r="D144" s="16">
        <v>2</v>
      </c>
      <c r="E144" s="11"/>
      <c r="F144" s="12"/>
      <c r="G144" s="11"/>
      <c r="H144" s="11"/>
      <c r="I144" s="14">
        <f t="shared" si="6"/>
        <v>0</v>
      </c>
      <c r="J144" s="15">
        <f t="shared" si="7"/>
        <v>0</v>
      </c>
      <c r="K144" s="14">
        <f t="shared" si="8"/>
        <v>0</v>
      </c>
      <c r="L144" s="16"/>
    </row>
    <row r="145" s="1" customFormat="1" ht="23.1" customHeight="1" spans="1:12">
      <c r="A145" s="7">
        <v>143</v>
      </c>
      <c r="B145" s="8" t="s">
        <v>396</v>
      </c>
      <c r="C145" s="9" t="s">
        <v>140</v>
      </c>
      <c r="D145" s="16">
        <v>4</v>
      </c>
      <c r="E145" s="11"/>
      <c r="F145" s="12"/>
      <c r="G145" s="11"/>
      <c r="H145" s="11"/>
      <c r="I145" s="14">
        <f t="shared" si="6"/>
        <v>0</v>
      </c>
      <c r="J145" s="15">
        <f t="shared" si="7"/>
        <v>0</v>
      </c>
      <c r="K145" s="14">
        <f t="shared" si="8"/>
        <v>0</v>
      </c>
      <c r="L145" s="16"/>
    </row>
    <row r="146" s="1" customFormat="1" ht="23.1" customHeight="1" spans="1:12">
      <c r="A146" s="7">
        <v>144</v>
      </c>
      <c r="B146" s="8" t="s">
        <v>397</v>
      </c>
      <c r="C146" s="9" t="s">
        <v>160</v>
      </c>
      <c r="D146" s="16">
        <v>4</v>
      </c>
      <c r="E146" s="11"/>
      <c r="F146" s="12"/>
      <c r="G146" s="11"/>
      <c r="H146" s="11"/>
      <c r="I146" s="14">
        <f t="shared" si="6"/>
        <v>0</v>
      </c>
      <c r="J146" s="15">
        <f t="shared" si="7"/>
        <v>0</v>
      </c>
      <c r="K146" s="14">
        <f t="shared" si="8"/>
        <v>0</v>
      </c>
      <c r="L146" s="16"/>
    </row>
    <row r="147" s="1" customFormat="1" ht="23.1" customHeight="1" spans="1:12">
      <c r="A147" s="7">
        <v>145</v>
      </c>
      <c r="B147" s="8" t="s">
        <v>398</v>
      </c>
      <c r="C147" s="9" t="s">
        <v>160</v>
      </c>
      <c r="D147" s="16">
        <v>4</v>
      </c>
      <c r="E147" s="11"/>
      <c r="F147" s="12"/>
      <c r="G147" s="11"/>
      <c r="H147" s="11"/>
      <c r="I147" s="14">
        <f t="shared" si="6"/>
        <v>0</v>
      </c>
      <c r="J147" s="15">
        <f t="shared" si="7"/>
        <v>0</v>
      </c>
      <c r="K147" s="14">
        <f t="shared" si="8"/>
        <v>0</v>
      </c>
      <c r="L147" s="16"/>
    </row>
    <row r="148" s="1" customFormat="1" ht="23.1" customHeight="1" spans="1:12">
      <c r="A148" s="7">
        <v>146</v>
      </c>
      <c r="B148" s="8" t="s">
        <v>399</v>
      </c>
      <c r="C148" s="9" t="s">
        <v>160</v>
      </c>
      <c r="D148" s="16">
        <v>4</v>
      </c>
      <c r="E148" s="11"/>
      <c r="F148" s="12"/>
      <c r="G148" s="11"/>
      <c r="H148" s="11"/>
      <c r="I148" s="14">
        <f t="shared" si="6"/>
        <v>0</v>
      </c>
      <c r="J148" s="15">
        <f t="shared" si="7"/>
        <v>0</v>
      </c>
      <c r="K148" s="14">
        <f t="shared" si="8"/>
        <v>0</v>
      </c>
      <c r="L148" s="16"/>
    </row>
    <row r="149" s="1" customFormat="1" ht="23.1" customHeight="1" spans="1:12">
      <c r="A149" s="7">
        <v>147</v>
      </c>
      <c r="B149" s="8" t="s">
        <v>400</v>
      </c>
      <c r="C149" s="9" t="s">
        <v>160</v>
      </c>
      <c r="D149" s="16">
        <v>4</v>
      </c>
      <c r="E149" s="11"/>
      <c r="F149" s="12"/>
      <c r="G149" s="11"/>
      <c r="H149" s="11"/>
      <c r="I149" s="14">
        <f t="shared" si="6"/>
        <v>0</v>
      </c>
      <c r="J149" s="15">
        <f t="shared" si="7"/>
        <v>0</v>
      </c>
      <c r="K149" s="14">
        <f t="shared" si="8"/>
        <v>0</v>
      </c>
      <c r="L149" s="16"/>
    </row>
    <row r="150" s="1" customFormat="1" ht="23.1" customHeight="1" spans="1:12">
      <c r="A150" s="7">
        <v>148</v>
      </c>
      <c r="B150" s="8" t="s">
        <v>401</v>
      </c>
      <c r="C150" s="9" t="s">
        <v>160</v>
      </c>
      <c r="D150" s="16">
        <v>4</v>
      </c>
      <c r="E150" s="11"/>
      <c r="F150" s="12"/>
      <c r="G150" s="11"/>
      <c r="H150" s="11"/>
      <c r="I150" s="14">
        <f t="shared" si="6"/>
        <v>0</v>
      </c>
      <c r="J150" s="15">
        <f t="shared" si="7"/>
        <v>0</v>
      </c>
      <c r="K150" s="14">
        <f t="shared" si="8"/>
        <v>0</v>
      </c>
      <c r="L150" s="16"/>
    </row>
    <row r="151" s="1" customFormat="1" ht="23.1" customHeight="1" spans="1:12">
      <c r="A151" s="7">
        <v>149</v>
      </c>
      <c r="B151" s="8" t="s">
        <v>402</v>
      </c>
      <c r="C151" s="9" t="s">
        <v>160</v>
      </c>
      <c r="D151" s="16">
        <v>4</v>
      </c>
      <c r="E151" s="11"/>
      <c r="F151" s="12"/>
      <c r="G151" s="11"/>
      <c r="H151" s="11"/>
      <c r="I151" s="14">
        <f t="shared" si="6"/>
        <v>0</v>
      </c>
      <c r="J151" s="15">
        <f t="shared" si="7"/>
        <v>0</v>
      </c>
      <c r="K151" s="14">
        <f t="shared" si="8"/>
        <v>0</v>
      </c>
      <c r="L151" s="16"/>
    </row>
    <row r="152" s="1" customFormat="1" ht="23.1" customHeight="1" spans="1:12">
      <c r="A152" s="7">
        <v>150</v>
      </c>
      <c r="B152" s="8" t="s">
        <v>403</v>
      </c>
      <c r="C152" s="9" t="s">
        <v>160</v>
      </c>
      <c r="D152" s="16">
        <v>2</v>
      </c>
      <c r="E152" s="11"/>
      <c r="F152" s="12"/>
      <c r="G152" s="11"/>
      <c r="H152" s="11"/>
      <c r="I152" s="14">
        <f t="shared" si="6"/>
        <v>0</v>
      </c>
      <c r="J152" s="15">
        <f t="shared" si="7"/>
        <v>0</v>
      </c>
      <c r="K152" s="14">
        <f t="shared" si="8"/>
        <v>0</v>
      </c>
      <c r="L152" s="16"/>
    </row>
    <row r="153" s="1" customFormat="1" ht="23.1" customHeight="1" spans="1:12">
      <c r="A153" s="7">
        <v>151</v>
      </c>
      <c r="B153" s="8" t="s">
        <v>404</v>
      </c>
      <c r="C153" s="9" t="s">
        <v>140</v>
      </c>
      <c r="D153" s="16">
        <v>4</v>
      </c>
      <c r="E153" s="11"/>
      <c r="F153" s="12"/>
      <c r="G153" s="11"/>
      <c r="H153" s="11"/>
      <c r="I153" s="14">
        <f t="shared" si="6"/>
        <v>0</v>
      </c>
      <c r="J153" s="15">
        <f t="shared" si="7"/>
        <v>0</v>
      </c>
      <c r="K153" s="14">
        <f t="shared" si="8"/>
        <v>0</v>
      </c>
      <c r="L153" s="16"/>
    </row>
    <row r="154" s="1" customFormat="1" ht="23.1" customHeight="1" spans="1:12">
      <c r="A154" s="7">
        <v>152</v>
      </c>
      <c r="B154" s="8" t="s">
        <v>405</v>
      </c>
      <c r="C154" s="9" t="s">
        <v>140</v>
      </c>
      <c r="D154" s="16">
        <v>2</v>
      </c>
      <c r="E154" s="11"/>
      <c r="F154" s="12"/>
      <c r="G154" s="11"/>
      <c r="H154" s="11"/>
      <c r="I154" s="14">
        <f t="shared" si="6"/>
        <v>0</v>
      </c>
      <c r="J154" s="15">
        <f t="shared" si="7"/>
        <v>0</v>
      </c>
      <c r="K154" s="14">
        <f t="shared" si="8"/>
        <v>0</v>
      </c>
      <c r="L154" s="16"/>
    </row>
    <row r="155" s="1" customFormat="1" ht="23.1" customHeight="1" spans="1:12">
      <c r="A155" s="7">
        <v>153</v>
      </c>
      <c r="B155" s="8" t="s">
        <v>406</v>
      </c>
      <c r="C155" s="9" t="s">
        <v>140</v>
      </c>
      <c r="D155" s="16">
        <v>4</v>
      </c>
      <c r="E155" s="11"/>
      <c r="F155" s="12"/>
      <c r="G155" s="11"/>
      <c r="H155" s="11"/>
      <c r="I155" s="14">
        <f t="shared" si="6"/>
        <v>0</v>
      </c>
      <c r="J155" s="15">
        <f t="shared" si="7"/>
        <v>0</v>
      </c>
      <c r="K155" s="14">
        <f t="shared" si="8"/>
        <v>0</v>
      </c>
      <c r="L155" s="16"/>
    </row>
    <row r="156" s="1" customFormat="1" ht="23.1" customHeight="1" spans="1:12">
      <c r="A156" s="7">
        <v>154</v>
      </c>
      <c r="B156" s="8" t="s">
        <v>407</v>
      </c>
      <c r="C156" s="9" t="s">
        <v>98</v>
      </c>
      <c r="D156" s="16">
        <v>2</v>
      </c>
      <c r="E156" s="11"/>
      <c r="F156" s="12"/>
      <c r="G156" s="11"/>
      <c r="H156" s="11"/>
      <c r="I156" s="14">
        <f t="shared" si="6"/>
        <v>0</v>
      </c>
      <c r="J156" s="15">
        <f t="shared" si="7"/>
        <v>0</v>
      </c>
      <c r="K156" s="14">
        <f t="shared" si="8"/>
        <v>0</v>
      </c>
      <c r="L156" s="16"/>
    </row>
    <row r="157" s="1" customFormat="1" ht="23.1" customHeight="1" spans="1:12">
      <c r="A157" s="7">
        <v>155</v>
      </c>
      <c r="B157" s="8" t="s">
        <v>408</v>
      </c>
      <c r="C157" s="9" t="s">
        <v>98</v>
      </c>
      <c r="D157" s="16">
        <v>2</v>
      </c>
      <c r="E157" s="11"/>
      <c r="F157" s="12"/>
      <c r="G157" s="11"/>
      <c r="H157" s="11"/>
      <c r="I157" s="14">
        <f t="shared" si="6"/>
        <v>0</v>
      </c>
      <c r="J157" s="15">
        <f t="shared" si="7"/>
        <v>0</v>
      </c>
      <c r="K157" s="14">
        <f t="shared" si="8"/>
        <v>0</v>
      </c>
      <c r="L157" s="16"/>
    </row>
    <row r="158" s="1" customFormat="1" ht="23.1" customHeight="1" spans="1:12">
      <c r="A158" s="7">
        <v>156</v>
      </c>
      <c r="B158" s="8" t="s">
        <v>409</v>
      </c>
      <c r="C158" s="9" t="s">
        <v>329</v>
      </c>
      <c r="D158" s="16">
        <v>1</v>
      </c>
      <c r="E158" s="11"/>
      <c r="F158" s="12"/>
      <c r="G158" s="11"/>
      <c r="H158" s="11"/>
      <c r="I158" s="14">
        <f t="shared" si="6"/>
        <v>0</v>
      </c>
      <c r="J158" s="15">
        <f t="shared" si="7"/>
        <v>0</v>
      </c>
      <c r="K158" s="14">
        <f t="shared" si="8"/>
        <v>0</v>
      </c>
      <c r="L158" s="16"/>
    </row>
    <row r="159" s="1" customFormat="1" ht="23.1" customHeight="1" spans="1:12">
      <c r="A159" s="7">
        <v>157</v>
      </c>
      <c r="B159" s="8" t="s">
        <v>410</v>
      </c>
      <c r="C159" s="9" t="s">
        <v>329</v>
      </c>
      <c r="D159" s="16">
        <v>1</v>
      </c>
      <c r="E159" s="11"/>
      <c r="F159" s="12"/>
      <c r="G159" s="11"/>
      <c r="H159" s="11"/>
      <c r="I159" s="14">
        <f t="shared" si="6"/>
        <v>0</v>
      </c>
      <c r="J159" s="15">
        <f t="shared" si="7"/>
        <v>0</v>
      </c>
      <c r="K159" s="14">
        <f t="shared" si="8"/>
        <v>0</v>
      </c>
      <c r="L159" s="16"/>
    </row>
    <row r="160" s="1" customFormat="1" ht="23.1" customHeight="1" spans="1:12">
      <c r="A160" s="7">
        <v>158</v>
      </c>
      <c r="B160" s="8" t="s">
        <v>411</v>
      </c>
      <c r="C160" s="9" t="s">
        <v>127</v>
      </c>
      <c r="D160" s="16">
        <v>10</v>
      </c>
      <c r="E160" s="11"/>
      <c r="F160" s="12"/>
      <c r="G160" s="11"/>
      <c r="H160" s="11"/>
      <c r="I160" s="14">
        <f t="shared" si="6"/>
        <v>0</v>
      </c>
      <c r="J160" s="15">
        <f t="shared" si="7"/>
        <v>0</v>
      </c>
      <c r="K160" s="14">
        <f t="shared" si="8"/>
        <v>0</v>
      </c>
      <c r="L160" s="16"/>
    </row>
    <row r="161" s="1" customFormat="1" ht="23.1" customHeight="1" spans="1:12">
      <c r="A161" s="7">
        <v>159</v>
      </c>
      <c r="B161" s="8" t="s">
        <v>412</v>
      </c>
      <c r="C161" s="9" t="s">
        <v>127</v>
      </c>
      <c r="D161" s="16">
        <v>4</v>
      </c>
      <c r="E161" s="11"/>
      <c r="F161" s="12"/>
      <c r="G161" s="11"/>
      <c r="H161" s="11"/>
      <c r="I161" s="14">
        <f t="shared" si="6"/>
        <v>0</v>
      </c>
      <c r="J161" s="15">
        <f t="shared" si="7"/>
        <v>0</v>
      </c>
      <c r="K161" s="14">
        <f t="shared" si="8"/>
        <v>0</v>
      </c>
      <c r="L161" s="16"/>
    </row>
    <row r="162" s="1" customFormat="1" ht="23.1" customHeight="1" spans="1:12">
      <c r="A162" s="7">
        <v>160</v>
      </c>
      <c r="B162" s="8" t="s">
        <v>413</v>
      </c>
      <c r="C162" s="9" t="s">
        <v>127</v>
      </c>
      <c r="D162" s="16">
        <v>2</v>
      </c>
      <c r="E162" s="11"/>
      <c r="F162" s="12"/>
      <c r="G162" s="11"/>
      <c r="H162" s="11"/>
      <c r="I162" s="14">
        <f t="shared" si="6"/>
        <v>0</v>
      </c>
      <c r="J162" s="15">
        <f t="shared" si="7"/>
        <v>0</v>
      </c>
      <c r="K162" s="14">
        <f t="shared" si="8"/>
        <v>0</v>
      </c>
      <c r="L162" s="16"/>
    </row>
    <row r="163" s="1" customFormat="1" ht="23.1" customHeight="1" spans="1:12">
      <c r="A163" s="7">
        <v>161</v>
      </c>
      <c r="B163" s="8" t="s">
        <v>414</v>
      </c>
      <c r="C163" s="9" t="s">
        <v>160</v>
      </c>
      <c r="D163" s="16">
        <v>5</v>
      </c>
      <c r="E163" s="11"/>
      <c r="F163" s="12"/>
      <c r="G163" s="11"/>
      <c r="H163" s="11"/>
      <c r="I163" s="14">
        <f t="shared" si="6"/>
        <v>0</v>
      </c>
      <c r="J163" s="15">
        <f t="shared" si="7"/>
        <v>0</v>
      </c>
      <c r="K163" s="14">
        <f t="shared" si="8"/>
        <v>0</v>
      </c>
      <c r="L163" s="16"/>
    </row>
    <row r="164" s="1" customFormat="1" ht="42" customHeight="1" spans="1:12">
      <c r="A164" s="7">
        <v>162</v>
      </c>
      <c r="B164" s="8" t="s">
        <v>415</v>
      </c>
      <c r="C164" s="9" t="s">
        <v>127</v>
      </c>
      <c r="D164" s="16">
        <v>1</v>
      </c>
      <c r="E164" s="11"/>
      <c r="F164" s="12"/>
      <c r="G164" s="11"/>
      <c r="H164" s="11"/>
      <c r="I164" s="14">
        <f t="shared" si="6"/>
        <v>0</v>
      </c>
      <c r="J164" s="15">
        <f t="shared" si="7"/>
        <v>0</v>
      </c>
      <c r="K164" s="14">
        <f t="shared" si="8"/>
        <v>0</v>
      </c>
      <c r="L164" s="16"/>
    </row>
    <row r="165" ht="21" customHeight="1" spans="1:12">
      <c r="A165" s="17"/>
      <c r="B165" s="8" t="s">
        <v>416</v>
      </c>
      <c r="C165" s="17"/>
      <c r="D165" s="18"/>
      <c r="E165" s="18"/>
      <c r="F165" s="18"/>
      <c r="G165" s="18"/>
      <c r="H165" s="18"/>
      <c r="I165" s="18"/>
      <c r="J165" s="18"/>
      <c r="K165" s="22">
        <f>SUM(K3:K164)</f>
        <v>0</v>
      </c>
      <c r="L165" s="23"/>
    </row>
    <row r="166" spans="1:12">
      <c r="A166" s="19" t="s">
        <v>245</v>
      </c>
      <c r="B166" s="19"/>
      <c r="C166" s="20"/>
      <c r="D166" s="20"/>
      <c r="E166" s="21"/>
      <c r="F166" s="21"/>
      <c r="G166" s="21"/>
      <c r="H166" s="21"/>
      <c r="I166" s="21"/>
      <c r="J166" s="19"/>
      <c r="K166" s="19"/>
      <c r="L166" s="19"/>
    </row>
  </sheetData>
  <sheetProtection password="C7E7" sheet="1" objects="1"/>
  <protectedRanges>
    <protectedRange sqref="E166:I166" name="区域1_2"/>
    <protectedRange sqref="E166:I166" name="区域1_1_2"/>
    <protectedRange sqref="I3" name="区域1_1_1"/>
    <protectedRange sqref="E3" name="区域1_8_1"/>
    <protectedRange sqref="E3" name="区域2_10_1"/>
    <protectedRange sqref="E3" name="区域1_1_4_1"/>
    <protectedRange sqref="E3" name="区域2_1_2_1"/>
    <protectedRange sqref="G3" name="区域1_8_1_1"/>
    <protectedRange sqref="G3" name="区域2_10_1_1"/>
    <protectedRange sqref="G3" name="区域1_1_4_1_1"/>
    <protectedRange sqref="G3" name="区域2_1_2_1_1"/>
    <protectedRange sqref="H3" name="区域1_8_1_2"/>
    <protectedRange sqref="H3" name="区域2_10_1_2"/>
    <protectedRange sqref="H3" name="区域1_1_4_1_2"/>
    <protectedRange sqref="H3" name="区域2_1_2_1_2"/>
    <protectedRange sqref="E4" name="区域1_8_1_3"/>
    <protectedRange sqref="E4" name="区域2_10_1_3"/>
    <protectedRange sqref="E4" name="区域1_1_4_1_3"/>
    <protectedRange sqref="E4" name="区域2_1_2_1_3"/>
    <protectedRange sqref="G4" name="区域1_8_1_4"/>
    <protectedRange sqref="G4" name="区域2_10_1_4"/>
    <protectedRange sqref="G4" name="区域1_1_4_1_4"/>
    <protectedRange sqref="G4" name="区域2_1_2_1_4"/>
    <protectedRange sqref="H4" name="区域1_8_1_5"/>
    <protectedRange sqref="H4" name="区域2_10_1_5"/>
    <protectedRange sqref="H4" name="区域1_1_4_1_5"/>
    <protectedRange sqref="H4" name="区域2_1_2_1_5"/>
    <protectedRange sqref="E5" name="区域1_8_1_6"/>
    <protectedRange sqref="E5" name="区域2_10_1_6"/>
    <protectedRange sqref="E5" name="区域1_1_4_1_6"/>
    <protectedRange sqref="E5" name="区域2_1_2_1_6"/>
  </protectedRanges>
  <mergeCells count="2">
    <mergeCell ref="A1:L1"/>
    <mergeCell ref="A166:L166"/>
  </mergeCells>
  <pageMargins left="0.751388888888889" right="0.751388888888889" top="1" bottom="1" header="0.5" footer="0.5"/>
  <pageSetup paperSize="9" orientation="landscape" horizontalDpi="600"/>
  <headerFooter>
    <oddFooter>&amp;C第 &amp;P 页, 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18" master="" otherUserPermission="visible"/>
  <rangeList sheetStid="19" master="" otherUserPermission="visible"/>
  <rangeList sheetStid="4" master="" otherUserPermission="visible">
    <arrUserId title="区域3_1_8" rangeCreator="" othersAccessPermission="edit"/>
    <arrUserId title="区域3_1_9" rangeCreator="" othersAccessPermission="edit"/>
    <arrUserId title="区域3_1_10" rangeCreator="" othersAccessPermission="edit"/>
    <arrUserId title="区域3_1_11" rangeCreator="" othersAccessPermission="edit"/>
    <arrUserId title="区域3_1_12" rangeCreator="" othersAccessPermission="edit"/>
    <arrUserId title="区域3_1_13" rangeCreator="" othersAccessPermission="edit"/>
    <arrUserId title="区域3_1_14" rangeCreator="" othersAccessPermission="edit"/>
    <arrUserId title="区域3_1_15" rangeCreator="" othersAccessPermission="edit"/>
    <arrUserId title="区域3_1_16" rangeCreator="" othersAccessPermission="edit"/>
    <arrUserId title="区域3_1_17" rangeCreator="" othersAccessPermission="edit"/>
    <arrUserId title="区域3_1_18" rangeCreator="" othersAccessPermission="edit"/>
    <arrUserId title="区域3_1_19" rangeCreator="" othersAccessPermission="edit"/>
    <arrUserId title="区域3_1_20" rangeCreator="" othersAccessPermission="edit"/>
    <arrUserId title="区域3_1_21" rangeCreator="" othersAccessPermission="edit"/>
    <arrUserId title="区域3_1_22" rangeCreator="" othersAccessPermission="edit"/>
    <arrUserId title="区域3_1_23" rangeCreator="" othersAccessPermission="edit"/>
    <arrUserId title="区域3_1_24" rangeCreator="" othersAccessPermission="edit"/>
    <arrUserId title="区域3_1_25" rangeCreator="" othersAccessPermission="edit"/>
    <arrUserId title="区域3_1_26" rangeCreator="" othersAccessPermission="edit"/>
    <arrUserId title="区域3_1_28" rangeCreator="" othersAccessPermission="edit"/>
    <arrUserId title="区域3_1_27" rangeCreator="" othersAccessPermission="edit"/>
    <arrUserId title="区域3_1_29" rangeCreator="" othersAccessPermission="edit"/>
    <arrUserId title="区域3_1_30" rangeCreator="" othersAccessPermission="edit"/>
    <arrUserId title="区域3_1_34" rangeCreator="" othersAccessPermission="edit"/>
    <arrUserId title="区域3_1_35" rangeCreator="" othersAccessPermission="edit"/>
    <arrUserId title="区域3_1_36" rangeCreator="" othersAccessPermission="edit"/>
    <arrUserId title="区域3_1_37" rangeCreator="" othersAccessPermission="edit"/>
    <arrUserId title="区域3_1_39" rangeCreator="" othersAccessPermission="edit"/>
    <arrUserId title="区域3_1_40" rangeCreator="" othersAccessPermission="edit"/>
    <arrUserId title="区域3_1_8_1" rangeCreator="" othersAccessPermission="edit"/>
    <arrUserId title="区域3_1_9_1" rangeCreator="" othersAccessPermission="edit"/>
    <arrUserId title="区域3_1_10_1" rangeCreator="" othersAccessPermission="edit"/>
    <arrUserId title="区域3_1_11_1" rangeCreator="" othersAccessPermission="edit"/>
    <arrUserId title="区域3_1_12_1" rangeCreator="" othersAccessPermission="edit"/>
    <arrUserId title="区域3_1_13_1" rangeCreator="" othersAccessPermission="edit"/>
    <arrUserId title="区域3_1_14_1" rangeCreator="" othersAccessPermission="edit"/>
    <arrUserId title="区域3_1_15_1" rangeCreator="" othersAccessPermission="edit"/>
    <arrUserId title="区域3_1_8_1_1" rangeCreator="" othersAccessPermission="edit"/>
    <arrUserId title="区域3_1_9_1_1" rangeCreator="" othersAccessPermission="edit"/>
    <arrUserId title="区域3_1_10_1_1" rangeCreator="" othersAccessPermission="edit"/>
    <arrUserId title="区域3_1_11_1_1" rangeCreator="" othersAccessPermission="edit"/>
    <arrUserId title="区域3_1_12_1_1" rangeCreator="" othersAccessPermission="edit"/>
    <arrUserId title="区域3_1_13_1_1" rangeCreator="" othersAccessPermission="edit"/>
    <arrUserId title="区域3_1_14_1_1" rangeCreator="" othersAccessPermission="edit"/>
    <arrUserId title="区域3_1_15_1_1" rangeCreator="" othersAccessPermission="edit"/>
    <arrUserId title="区域3_1_16_1" rangeCreator="" othersAccessPermission="edit"/>
    <arrUserId title="区域3_1_17_1" rangeCreator="" othersAccessPermission="edit"/>
    <arrUserId title="区域3_1_18_1" rangeCreator="" othersAccessPermission="edit"/>
    <arrUserId title="区域3_1_19_1" rangeCreator="" othersAccessPermission="edit"/>
    <arrUserId title="区域3_1_20_1" rangeCreator="" othersAccessPermission="edit"/>
    <arrUserId title="区域3_1_16_1_1" rangeCreator="" othersAccessPermission="edit"/>
    <arrUserId title="区域3_1_17_1_1" rangeCreator="" othersAccessPermission="edit"/>
    <arrUserId title="区域3_1_18_1_1" rangeCreator="" othersAccessPermission="edit"/>
    <arrUserId title="区域3_1_19_1_1" rangeCreator="" othersAccessPermission="edit"/>
    <arrUserId title="区域3_1_20_1_1" rangeCreator="" othersAccessPermission="edit"/>
    <arrUserId title="区域3_1_21_1" rangeCreator="" othersAccessPermission="edit"/>
    <arrUserId title="区域3_1_21_1_1" rangeCreator="" othersAccessPermission="edit"/>
    <arrUserId title="区域3_1_22_1" rangeCreator="" othersAccessPermission="edit"/>
    <arrUserId title="区域3_1_23_1" rangeCreator="" othersAccessPermission="edit"/>
    <arrUserId title="区域3_1_24_1" rangeCreator="" othersAccessPermission="edit"/>
    <arrUserId title="区域3_1_25_1" rangeCreator="" othersAccessPermission="edit"/>
    <arrUserId title="区域3_1_22_1_1" rangeCreator="" othersAccessPermission="edit"/>
    <arrUserId title="区域3_1_23_1_1" rangeCreator="" othersAccessPermission="edit"/>
    <arrUserId title="区域3_1_24_1_1" rangeCreator="" othersAccessPermission="edit"/>
    <arrUserId title="区域3_1_25_1_1" rangeCreator="" othersAccessPermission="edit"/>
    <arrUserId title="区域3_1_26_1" rangeCreator="" othersAccessPermission="edit"/>
    <arrUserId title="区域3_1_28_1" rangeCreator="" othersAccessPermission="edit"/>
    <arrUserId title="区域3_1_27_1" rangeCreator="" othersAccessPermission="edit"/>
    <arrUserId title="区域3_1_29_1" rangeCreator="" othersAccessPermission="edit"/>
    <arrUserId title="区域3_1_26_1_1" rangeCreator="" othersAccessPermission="edit"/>
    <arrUserId title="区域3_1_28_1_1" rangeCreator="" othersAccessPermission="edit"/>
    <arrUserId title="区域3_1_27_1_1" rangeCreator="" othersAccessPermission="edit"/>
    <arrUserId title="区域3_1_29_1_1" rangeCreator="" othersAccessPermission="edit"/>
    <arrUserId title="区域3_1_30_1" rangeCreator="" othersAccessPermission="edit"/>
    <arrUserId title="区域3_1_30_1_1" rangeCreator="" othersAccessPermission="edit"/>
    <arrUserId title="区域3_1_34_1" rangeCreator="" othersAccessPermission="edit"/>
    <arrUserId title="区域3_1_35_1" rangeCreator="" othersAccessPermission="edit"/>
    <arrUserId title="区域3_1_36_1" rangeCreator="" othersAccessPermission="edit"/>
    <arrUserId title="区域3_1_37_1" rangeCreator="" othersAccessPermission="edit"/>
    <arrUserId title="区域3_1_39_1" rangeCreator="" othersAccessPermission="edit"/>
    <arrUserId title="区域3_1_40_1" rangeCreator="" othersAccessPermission="edit"/>
    <arrUserId title="区域3_1_34_1_1" rangeCreator="" othersAccessPermission="edit"/>
    <arrUserId title="区域3_1_35_1_1" rangeCreator="" othersAccessPermission="edit"/>
    <arrUserId title="区域3_1_36_1_1" rangeCreator="" othersAccessPermission="edit"/>
    <arrUserId title="区域3_1_37_1_1" rangeCreator="" othersAccessPermission="edit"/>
    <arrUserId title="区域3_1_39_1_1" rangeCreator="" othersAccessPermission="edit"/>
    <arrUserId title="区域3_1_40_1_1" rangeCreator="" othersAccessPermission="edit"/>
  </rangeList>
  <rangeList sheetStid="16" master="" otherUserPermission="visible">
    <arrUserId title="区域1_2" rangeCreator="" othersAccessPermission="edit"/>
    <arrUserId title="区域1_1_2" rangeCreator="" othersAccessPermission="edit"/>
    <arrUserId title="区域1_1_1" rangeCreator="" othersAccessPermission="edit"/>
    <arrUserId title="区域1_8_1" rangeCreator="" othersAccessPermission="edit"/>
    <arrUserId title="区域2_10_1" rangeCreator="" othersAccessPermission="edit"/>
    <arrUserId title="区域1_1_4_1" rangeCreator="" othersAccessPermission="edit"/>
    <arrUserId title="区域2_1_2_1" rangeCreator="" othersAccessPermission="edit"/>
    <arrUserId title="区域1_8_1_1" rangeCreator="" othersAccessPermission="edit"/>
    <arrUserId title="区域2_10_1_1" rangeCreator="" othersAccessPermission="edit"/>
    <arrUserId title="区域1_1_4_1_1" rangeCreator="" othersAccessPermission="edit"/>
    <arrUserId title="区域2_1_2_1_1" rangeCreator="" othersAccessPermission="edit"/>
    <arrUserId title="区域1_8_1_2" rangeCreator="" othersAccessPermission="edit"/>
    <arrUserId title="区域2_10_1_2" rangeCreator="" othersAccessPermission="edit"/>
    <arrUserId title="区域1_1_4_1_2" rangeCreator="" othersAccessPermission="edit"/>
    <arrUserId title="区域2_1_2_1_2" rangeCreator="" othersAccessPermission="edit"/>
    <arrUserId title="区域1_8_1_3" rangeCreator="" othersAccessPermission="edit"/>
    <arrUserId title="区域2_10_1_3" rangeCreator="" othersAccessPermission="edit"/>
    <arrUserId title="区域1_1_4_1_3" rangeCreator="" othersAccessPermission="edit"/>
    <arrUserId title="区域2_1_2_1_3" rangeCreator="" othersAccessPermission="edit"/>
    <arrUserId title="区域1_8_1_4" rangeCreator="" othersAccessPermission="edit"/>
    <arrUserId title="区域2_10_1_4" rangeCreator="" othersAccessPermission="edit"/>
    <arrUserId title="区域1_1_4_1_4" rangeCreator="" othersAccessPermission="edit"/>
    <arrUserId title="区域2_1_2_1_4" rangeCreator="" othersAccessPermission="edit"/>
    <arrUserId title="区域1_8_1_5" rangeCreator="" othersAccessPermission="edit"/>
    <arrUserId title="区域2_10_1_5" rangeCreator="" othersAccessPermission="edit"/>
    <arrUserId title="区域1_1_4_1_5" rangeCreator="" othersAccessPermission="edit"/>
    <arrUserId title="区域2_1_2_1_5" rangeCreator="" othersAccessPermission="edit"/>
    <arrUserId title="区域1_8_1_6" rangeCreator="" othersAccessPermission="edit"/>
    <arrUserId title="区域2_10_1_6" rangeCreator="" othersAccessPermission="edit"/>
    <arrUserId title="区域1_1_4_1_6" rangeCreator="" othersAccessPermission="edit"/>
    <arrUserId title="区域2_1_2_1_6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总表-报价汇总表</vt:lpstr>
      <vt:lpstr>表1-装饰工程</vt:lpstr>
      <vt:lpstr>表2-安装工程</vt:lpstr>
      <vt:lpstr>表3-露台工程</vt:lpstr>
      <vt:lpstr>表2-办公区家具</vt:lpstr>
      <vt:lpstr>表4-办公区厨房设备采购-另行采购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李欣蓉</dc:creator>
  <cp:lastModifiedBy>~~~</cp:lastModifiedBy>
  <dcterms:created xsi:type="dcterms:W3CDTF">2023-08-26T18:58:00Z</dcterms:created>
  <dcterms:modified xsi:type="dcterms:W3CDTF">2025-04-25T17:15:06Z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E80A699DA84D3E6C673A0B68781B346A_43</vt:lpwstr>
  </property>
  <property fmtid="{D5CDD505-2E9C-101B-9397-08002B2CF9AE}" pid="3" name="KSOProductBuildVer">
    <vt:lpwstr>2052-12.8.2.1115</vt:lpwstr>
  </property>
</Properties>
</file>